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johannsen/Desktop/"/>
    </mc:Choice>
  </mc:AlternateContent>
  <xr:revisionPtr revIDLastSave="0" documentId="8_{2FDEFD48-163C-1E4E-B80C-3DBF8681285E}" xr6:coauthVersionLast="47" xr6:coauthVersionMax="47" xr10:uidLastSave="{00000000-0000-0000-0000-000000000000}"/>
  <bookViews>
    <workbookView xWindow="0" yWindow="0" windowWidth="14280" windowHeight="18000" activeTab="1" xr2:uid="{00000000-000D-0000-FFFF-FFFF00000000}"/>
  </bookViews>
  <sheets>
    <sheet name="Übersicht" sheetId="1" r:id="rId1"/>
    <sheet name="Anträge" sheetId="2" r:id="rId2"/>
  </sheets>
  <definedNames>
    <definedName name="_xlnm.Print_Area" localSheetId="0">Übersicht!$A$1:$F$26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B12" i="1"/>
  <c r="E11" i="1"/>
  <c r="B11" i="1"/>
  <c r="N61" i="2"/>
  <c r="M61" i="2"/>
  <c r="G79" i="2"/>
  <c r="N58" i="2"/>
  <c r="M58" i="2"/>
  <c r="G76" i="2"/>
  <c r="N57" i="2"/>
  <c r="M57" i="2"/>
  <c r="G75" i="2"/>
  <c r="B10" i="1" l="1"/>
  <c r="E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0" authorId="0" shapeId="0" xr:uid="{00000000-0006-0000-0000-000001000000}">
      <text>
        <r>
          <rPr>
            <sz val="11"/>
            <color rgb="FF000000"/>
            <rFont val="Calibri"/>
            <family val="2"/>
          </rPr>
          <t>Comment:
    Summe im Haushaltsplan nachschauen</t>
        </r>
      </text>
    </comment>
    <comment ref="E10" authorId="0" shapeId="0" xr:uid="{00000000-0006-0000-0000-000002000000}">
      <text>
        <r>
          <rPr>
            <sz val="11"/>
            <color rgb="FF000000"/>
            <rFont val="Calibri"/>
            <family val="2"/>
          </rPr>
          <t>Comment:
    Summe im Haushaltsplan nachschauen</t>
        </r>
      </text>
    </comment>
  </commentList>
</comments>
</file>

<file path=xl/sharedStrings.xml><?xml version="1.0" encoding="utf-8"?>
<sst xmlns="http://schemas.openxmlformats.org/spreadsheetml/2006/main" count="303" uniqueCount="162">
  <si>
    <t>Haushaltsausschuss des 79. Studierendenparlaments der CAU zu Kiel</t>
  </si>
  <si>
    <t>aktueller Stand der Titel "681 01 00 Zuschüsse für studentische Aktivitäten"</t>
  </si>
  <si>
    <t>und "981 02 00 Zuschüsse für besondere Fachschaftsaktivitäten"</t>
  </si>
  <si>
    <t>Stand: 01.08.2018</t>
  </si>
  <si>
    <t>Titel 681 01 00</t>
  </si>
  <si>
    <t>Titel 981 02 00</t>
  </si>
  <si>
    <t>Budget verblieben</t>
  </si>
  <si>
    <t>Budget gebunden</t>
  </si>
  <si>
    <t>Budget ausgegeben</t>
  </si>
  <si>
    <t>Finanz- und Reisekostenanträge im Haushaltsjahr 2018/19</t>
  </si>
  <si>
    <t>Antrags-nummer</t>
  </si>
  <si>
    <t>Antragsart</t>
  </si>
  <si>
    <t>Topf</t>
  </si>
  <si>
    <t>Antragssteller*in</t>
  </si>
  <si>
    <t>Antrags-datum</t>
  </si>
  <si>
    <t>Anlass des Antrags</t>
  </si>
  <si>
    <t>beantragte Summe</t>
  </si>
  <si>
    <t>Vor-schuss</t>
  </si>
  <si>
    <t>Abstimmung [Ja/Nein/Enthaltung]</t>
  </si>
  <si>
    <t>Vorgeschlagener Betrag des HHA</t>
  </si>
  <si>
    <t>Vorschlag: En bloc - Abstimmung</t>
  </si>
  <si>
    <t>Status "gebunden"</t>
  </si>
  <si>
    <t>Status "aus-gezahlt"</t>
  </si>
  <si>
    <t>Aus-zahlungs-datum</t>
  </si>
  <si>
    <t>Kommentare [ggf. Auflagen]:</t>
  </si>
  <si>
    <t>*Protokoll der 1. Sitzung vom 01.09.21 (09:30 - 10:30 Uhr); Anwesende: Anna Johannsen, Tobias Seuring, Carolin Böttcher, Arvid Lepsien, Jèrôme Massoud; Beschlussfähigkeit gegeben; Gäste: Stella Thomsen (StuPa-Präsidentin)*</t>
  </si>
  <si>
    <t>79.1.1</t>
  </si>
  <si>
    <t>R</t>
  </si>
  <si>
    <t>981 02 00</t>
  </si>
  <si>
    <t>Melanie Heumann - FS Geographie</t>
  </si>
  <si>
    <t>BuFaTa Geographie in Kiel</t>
  </si>
  <si>
    <t>N</t>
  </si>
  <si>
    <t>5/0/0</t>
  </si>
  <si>
    <t xml:space="preserve">Die BuFaTa der Geographie wurde von der FS Geographie Kiel ausgerichtet; die Antragstellerin beantragt daher folglich nur die Erstattung der Teilnahmegebühr </t>
  </si>
  <si>
    <t>79.1.2</t>
  </si>
  <si>
    <t>F</t>
  </si>
  <si>
    <t>681 01 00</t>
  </si>
  <si>
    <t>Business and Finance Club e.V. (HSG)</t>
  </si>
  <si>
    <t>Durchführung einer Stock-Pitch-Competition; Förderung für Preisgeld, Verpflegung und Fahrtkosten für Teilnehmende und Jury</t>
  </si>
  <si>
    <t>vertagt</t>
  </si>
  <si>
    <t>Vertagt, da keine Kostenkalkulation eingereicht.</t>
  </si>
  <si>
    <t>*Protokoll der 2. Sitzung vom 03.11.21 (16:30 - hh:mm Uhr); Anwesende: Anna Johannsen, Carolin Böttcher, Arvid Lepsien, Jèrôme Massoud; Beschlussfähigkeit gegeben; Gäste: Stella Thomsen</t>
  </si>
  <si>
    <t>vertragt</t>
  </si>
  <si>
    <t>Vertagt, da Unklarheiten</t>
  </si>
  <si>
    <t>79.1.3</t>
  </si>
  <si>
    <t>ELSA-Kiel</t>
  </si>
  <si>
    <t>Erstsemetserfahrt</t>
  </si>
  <si>
    <t>3/0/0</t>
  </si>
  <si>
    <t>79.1.4</t>
  </si>
  <si>
    <t>HSG Rethining Economics</t>
  </si>
  <si>
    <t>Ringvorlesung Donzent Honorar</t>
  </si>
  <si>
    <t>79.1.5</t>
  </si>
  <si>
    <t>HSG Students for Future</t>
  </si>
  <si>
    <t>Durchführung Public Climate School</t>
  </si>
  <si>
    <t>50€ die Nacht, also 200€, Material wird beim Asta angefragt und sonst auch bezahlt</t>
  </si>
  <si>
    <t>Jana Fey</t>
  </si>
  <si>
    <t>BuFaTa Geographie in Würzburg</t>
  </si>
  <si>
    <t>Es werden nur 35€ genehmigt und nochmal geschrieben da Autofahrt</t>
  </si>
  <si>
    <t>Mariel Uecker</t>
  </si>
  <si>
    <t>Georg Linzen</t>
  </si>
  <si>
    <t>Helena Koberg</t>
  </si>
  <si>
    <t>Merlin Hebecker</t>
  </si>
  <si>
    <t>Julia Pott</t>
  </si>
  <si>
    <t>Moritz Buthmann</t>
  </si>
  <si>
    <t>Melina Seidel</t>
  </si>
  <si>
    <t>jDPG Mitgliederversammlung Bad Honnef</t>
  </si>
  <si>
    <t>Falsches Formular und falscher Betrag, danach nochmal geschrieben</t>
  </si>
  <si>
    <t xml:space="preserve"> </t>
  </si>
  <si>
    <t>Gesamt:</t>
  </si>
  <si>
    <t>981 02</t>
  </si>
  <si>
    <t>FS Aktivitäten</t>
  </si>
  <si>
    <t>681 01</t>
  </si>
  <si>
    <t>Stud. Aktivitäten</t>
  </si>
  <si>
    <t>Summe:</t>
  </si>
  <si>
    <t>Status "gebunden" (681 01):</t>
  </si>
  <si>
    <t>Status "ausgezahlt" (681 01):</t>
  </si>
  <si>
    <t>*Protokoll der 3. Sitzung vom 07.12.21 (17:00 Uhr - 18:30 Uhr); Anwesende: Anna Johannsen, Carolin Böttcher, Arvid Lepsien, Jerome Massoud; Beschlussfähigkeit gegeben;</t>
  </si>
  <si>
    <t>Campus Radio</t>
  </si>
  <si>
    <t>Neuer Tisch, neue Kabel</t>
  </si>
  <si>
    <t>Auflage: Kosten einreichen</t>
  </si>
  <si>
    <t>4/0/0 Abgelehnt</t>
  </si>
  <si>
    <t>Kann diese Kosten nicht einreichen</t>
  </si>
  <si>
    <t>4/0/0 Ja</t>
  </si>
  <si>
    <t>Fachschaft Geographie</t>
  </si>
  <si>
    <t>R(f)</t>
  </si>
  <si>
    <t>Benzinkosten Erstifahrt</t>
  </si>
  <si>
    <t>Vertragt</t>
  </si>
  <si>
    <t>Falsches Formular und keine Benzinkosten</t>
  </si>
  <si>
    <t>79.3.1</t>
  </si>
  <si>
    <t>79.3.2</t>
  </si>
  <si>
    <t>79.3.3</t>
  </si>
  <si>
    <t>79.3.4</t>
  </si>
  <si>
    <t>79.3.5</t>
  </si>
  <si>
    <t>Protokoll der 4. Sitzung vom 12. April. 21 (18:00 Uhr - 18:40 Uhr) Anwesende:  Anna Johannsen, Carolin Böttcher, Arvid Lepsien, Jerome Massoud; Beschlussfähigkeit gegeben;</t>
  </si>
  <si>
    <t>79.4.1</t>
  </si>
  <si>
    <t>Fridays for Future</t>
  </si>
  <si>
    <t>Public Climate School</t>
  </si>
  <si>
    <t>4/0/0 angenommen</t>
  </si>
  <si>
    <t>ggf. Material vom Asta anfragen</t>
  </si>
  <si>
    <t>Online Leere Kiel</t>
  </si>
  <si>
    <t>Plakat</t>
  </si>
  <si>
    <t>79.4.2</t>
  </si>
  <si>
    <t>79.4.3</t>
  </si>
  <si>
    <t>Bundesfachschaftstagung Geographie</t>
  </si>
  <si>
    <t>Reisekosten</t>
  </si>
  <si>
    <t>Für jede Person einen einzelnen Antrag</t>
  </si>
  <si>
    <t>Protokoll der 5. Sitzung vom 12. Mai 22 (8:00 - 9:30 Uhr) Anwesende: Anna Johannsen, Carolin Böttcher, Arvid Lepsien, Jerome Massoud (ab 9:00 Uhr); Beschlussfähigkeit gegeben;</t>
  </si>
  <si>
    <t>79.5.1</t>
  </si>
  <si>
    <t>HSG Tierrechte</t>
  </si>
  <si>
    <t>Honorarkosten</t>
  </si>
  <si>
    <t>3/0/0 angenommen</t>
  </si>
  <si>
    <t>Angebot nachhreichen</t>
  </si>
  <si>
    <t>79.5.2</t>
  </si>
  <si>
    <t>HSG Queer</t>
  </si>
  <si>
    <t>Teilnahmekosten Vernetzungstreffen</t>
  </si>
  <si>
    <t>falsches Formular</t>
  </si>
  <si>
    <t>79.5.3</t>
  </si>
  <si>
    <t>Campusradio Kiel</t>
  </si>
  <si>
    <t>PCs</t>
  </si>
  <si>
    <t>79.5.4</t>
  </si>
  <si>
    <t>Fachschaft Physik</t>
  </si>
  <si>
    <t>Erstifahrt</t>
  </si>
  <si>
    <t>Reisekostenformular?</t>
  </si>
  <si>
    <t>79.5.5</t>
  </si>
  <si>
    <t>HSG Rethinking Economics</t>
  </si>
  <si>
    <t>Podiumsdiskussion</t>
  </si>
  <si>
    <t>möglichst günstig</t>
  </si>
  <si>
    <t>79.5.6</t>
  </si>
  <si>
    <t>79.5.7</t>
  </si>
  <si>
    <t>Bundesfachschaftstagung Geographie Melissa Jahr</t>
  </si>
  <si>
    <t>Bundesfachschaftstagung Geographie Rona Miranda</t>
  </si>
  <si>
    <t>79.5.8</t>
  </si>
  <si>
    <t>Ohne Sitzplatz?</t>
  </si>
  <si>
    <t>Bundesfachschaftstagung Geographie Lena Jebanski</t>
  </si>
  <si>
    <t>79.5.9</t>
  </si>
  <si>
    <t>79.5.10</t>
  </si>
  <si>
    <t>Bundesfachschaftstagung Geographie Luisa Franzen</t>
  </si>
  <si>
    <t>79.6.1</t>
  </si>
  <si>
    <t>Queer Student Group</t>
  </si>
  <si>
    <t>Bundestreffen</t>
  </si>
  <si>
    <t>79.6.2</t>
  </si>
  <si>
    <t>Fachschaft Kunstgeschichte</t>
  </si>
  <si>
    <t>Sommerfest</t>
  </si>
  <si>
    <t>Planungsteam DFM22</t>
  </si>
  <si>
    <t>Protokoll der 6. Sitzung vom 23. Juni 22 (12 Uhr) Anwesende: Anna Johannsen, Carolin Böttcher, Arvid Lepsien ; Beschlussfähigkeit gegeben;</t>
  </si>
  <si>
    <t>DFM22</t>
  </si>
  <si>
    <t>0/3/0 abgelehnt</t>
  </si>
  <si>
    <t>keine Grundlage</t>
  </si>
  <si>
    <t>79.6.3</t>
  </si>
  <si>
    <t>Sami Franke Chemie</t>
  </si>
  <si>
    <t>Teilnahme Zukunftskongress</t>
  </si>
  <si>
    <t>ohne Sitzplatz</t>
  </si>
  <si>
    <t>79.6.4</t>
  </si>
  <si>
    <t>79.6.5</t>
  </si>
  <si>
    <t>Meliisa Jahr Geo</t>
  </si>
  <si>
    <t>BFT</t>
  </si>
  <si>
    <t>Fabian Smylla</t>
  </si>
  <si>
    <t xml:space="preserve">Fachschaftstreffen </t>
  </si>
  <si>
    <t>79.6.7</t>
  </si>
  <si>
    <t>Karin Hansen Physik</t>
  </si>
  <si>
    <t>ZaPF</t>
  </si>
  <si>
    <t>einzeln einreichen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</si>
</sst>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&quot;.&quot;mm&quot;.&quot;yy"/>
    <numFmt numFmtId="165" formatCode="#,##0.00&quot; &quot;[$€-407];[Red]&quot;-&quot;#,##0.00&quot; &quot;[$€-407]"/>
    <numFmt numFmtId="166" formatCode="[$-407]dd&quot;.&quot;mm&quot;.&quot;yy"/>
    <numFmt numFmtId="167" formatCode="#,##0.00&quot; € &quot;;#,##0.00&quot; € &quot;;&quot;-&quot;#&quot; € &quot;;@&quot; &quot;"/>
    <numFmt numFmtId="168" formatCode="dd&quot;.&quot;mm&quot;.&quot;yyyy"/>
    <numFmt numFmtId="169" formatCode="#,##0.00&quot; €&quot;"/>
  </numFmts>
  <fonts count="9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16"/>
      <color rgb="FF000000"/>
      <name val="Calibri"/>
      <family val="2"/>
    </font>
    <font>
      <i/>
      <sz val="12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EEBF7"/>
        <bgColor rgb="FFDEEBF7"/>
      </patternFill>
    </fill>
    <fill>
      <patternFill patternType="solid">
        <fgColor rgb="FFD9E1F2"/>
        <bgColor rgb="FFD9E1F2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2" borderId="0" applyNumberFormat="0" applyFon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66">
    <xf numFmtId="0" fontId="0" fillId="0" borderId="0" xfId="0"/>
    <xf numFmtId="0" fontId="4" fillId="0" borderId="0" xfId="0" applyFont="1"/>
    <xf numFmtId="0" fontId="5" fillId="0" borderId="0" xfId="0" applyFont="1"/>
    <xf numFmtId="167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Fill="1" applyAlignment="1">
      <alignment horizontal="center" vertical="center" wrapText="1"/>
    </xf>
    <xf numFmtId="0" fontId="0" fillId="3" borderId="0" xfId="1" applyFont="1" applyFill="1" applyAlignment="1">
      <alignment horizontal="center" vertical="center" wrapText="1"/>
    </xf>
    <xf numFmtId="0" fontId="0" fillId="3" borderId="0" xfId="1" applyFont="1" applyFill="1" applyAlignment="1">
      <alignment horizontal="left" vertical="center" wrapText="1"/>
    </xf>
    <xf numFmtId="164" fontId="0" fillId="3" borderId="0" xfId="1" applyNumberFormat="1" applyFont="1" applyFill="1" applyAlignment="1">
      <alignment horizontal="center" vertical="center" wrapText="1"/>
    </xf>
    <xf numFmtId="165" fontId="0" fillId="3" borderId="0" xfId="1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 wrapText="1"/>
    </xf>
    <xf numFmtId="0" fontId="0" fillId="3" borderId="2" xfId="1" applyFont="1" applyFill="1" applyBorder="1" applyAlignment="1">
      <alignment wrapText="1"/>
    </xf>
    <xf numFmtId="166" fontId="0" fillId="3" borderId="1" xfId="1" applyNumberFormat="1" applyFont="1" applyFill="1" applyBorder="1" applyAlignment="1">
      <alignment horizontal="left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 applyAlignment="1">
      <alignment wrapText="1"/>
    </xf>
    <xf numFmtId="166" fontId="0" fillId="0" borderId="0" xfId="0" applyNumberFormat="1" applyAlignment="1">
      <alignment horizontal="left"/>
    </xf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vertical="center" wrapText="1"/>
    </xf>
    <xf numFmtId="165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8" fontId="0" fillId="0" borderId="0" xfId="0" applyNumberFormat="1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right" wrapText="1"/>
    </xf>
    <xf numFmtId="164" fontId="0" fillId="0" borderId="0" xfId="0" applyNumberFormat="1" applyAlignment="1">
      <alignment wrapText="1"/>
    </xf>
    <xf numFmtId="0" fontId="6" fillId="0" borderId="4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right"/>
    </xf>
    <xf numFmtId="169" fontId="0" fillId="0" borderId="4" xfId="0" applyNumberFormat="1" applyBorder="1" applyAlignment="1">
      <alignment horizontal="center"/>
    </xf>
    <xf numFmtId="167" fontId="0" fillId="0" borderId="5" xfId="0" applyNumberFormat="1" applyBorder="1" applyAlignment="1">
      <alignment wrapText="1"/>
    </xf>
    <xf numFmtId="167" fontId="0" fillId="0" borderId="6" xfId="0" applyNumberFormat="1" applyBorder="1" applyAlignment="1">
      <alignment wrapText="1"/>
    </xf>
    <xf numFmtId="166" fontId="0" fillId="0" borderId="7" xfId="0" applyNumberFormat="1" applyBorder="1" applyAlignment="1">
      <alignment horizontal="left"/>
    </xf>
    <xf numFmtId="166" fontId="0" fillId="0" borderId="5" xfId="0" applyNumberFormat="1" applyBorder="1" applyAlignment="1">
      <alignment horizontal="left"/>
    </xf>
    <xf numFmtId="0" fontId="0" fillId="2" borderId="0" xfId="1" applyFont="1" applyFill="1" applyAlignment="1"/>
    <xf numFmtId="0" fontId="0" fillId="2" borderId="0" xfId="1" applyFont="1" applyFill="1" applyAlignment="1">
      <alignment horizontal="center"/>
    </xf>
    <xf numFmtId="0" fontId="0" fillId="2" borderId="0" xfId="1" applyFont="1" applyFill="1" applyAlignment="1">
      <alignment wrapText="1"/>
    </xf>
    <xf numFmtId="164" fontId="0" fillId="2" borderId="0" xfId="1" applyNumberFormat="1" applyFont="1" applyFill="1" applyAlignment="1">
      <alignment horizontal="center"/>
    </xf>
    <xf numFmtId="165" fontId="0" fillId="2" borderId="0" xfId="1" applyNumberFormat="1" applyFont="1" applyFill="1" applyAlignment="1">
      <alignment horizontal="right"/>
    </xf>
    <xf numFmtId="167" fontId="0" fillId="2" borderId="0" xfId="1" applyNumberFormat="1" applyFont="1" applyFill="1" applyAlignment="1">
      <alignment wrapText="1"/>
    </xf>
    <xf numFmtId="166" fontId="0" fillId="2" borderId="0" xfId="1" applyNumberFormat="1" applyFont="1" applyFill="1" applyAlignment="1">
      <alignment horizontal="left"/>
    </xf>
    <xf numFmtId="0" fontId="0" fillId="0" borderId="3" xfId="0" applyFill="1" applyBorder="1"/>
    <xf numFmtId="0" fontId="4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8" fillId="0" borderId="3" xfId="0" applyFont="1" applyFill="1" applyBorder="1"/>
    <xf numFmtId="14" fontId="0" fillId="0" borderId="0" xfId="0" applyNumberFormat="1" applyAlignment="1">
      <alignment wrapText="1"/>
    </xf>
  </cellXfs>
  <cellStyles count="6">
    <cellStyle name="Excel Built-in 20% - Accent1" xfId="1" xr:uid="{00000000-0005-0000-0000-000000000000}"/>
    <cellStyle name="Heading" xfId="2" xr:uid="{00000000-0005-0000-0000-000001000000}"/>
    <cellStyle name="Heading1" xfId="3" xr:uid="{00000000-0005-0000-0000-000002000000}"/>
    <cellStyle name="Result" xfId="4" xr:uid="{00000000-0005-0000-0000-000003000000}"/>
    <cellStyle name="Result2" xfId="5" xr:uid="{00000000-0005-0000-0000-000004000000}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>
        <c:manualLayout>
          <c:xMode val="edge"/>
          <c:yMode val="edge"/>
          <c:x val="0"/>
          <c:y val="6.5218145245196646E-3"/>
          <c:w val="0.58934372483049358"/>
          <c:h val="0.7866685163348824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70AD4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0A3-493C-B64E-512B15293872}"/>
              </c:ext>
            </c:extLst>
          </c:dPt>
          <c:dPt>
            <c:idx val="1"/>
            <c:bubble3D val="0"/>
            <c:spPr>
              <a:solidFill>
                <a:srgbClr val="FF420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0A3-493C-B64E-512B1529387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Übersicht!$A$10:$A$11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Übersicht!$B$10:$B$11</c:f>
              <c:numCache>
                <c:formatCode>#,##0.00" € ";#,##0.00" € ";"-"#" € ";@" "</c:formatCode>
                <c:ptCount val="2"/>
                <c:pt idx="0">
                  <c:v>30000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3-493C-B64E-512B15293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946322150274688"/>
          <c:y val="0.53271181591177086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363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de-DE" sz="1000" b="0" i="0" u="none" strike="noStrike" kern="1200" baseline="0">
          <a:solidFill>
            <a:srgbClr val="000000"/>
          </a:solidFill>
          <a:latin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>
        <c:manualLayout>
          <c:xMode val="edge"/>
          <c:yMode val="edge"/>
          <c:x val="0"/>
          <c:y val="4.465946025048264E-2"/>
          <c:w val="0.57897533126009126"/>
          <c:h val="0.6917449488050617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70AD4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4C8-4B74-A6E9-822D808A5E2E}"/>
              </c:ext>
            </c:extLst>
          </c:dPt>
          <c:dPt>
            <c:idx val="1"/>
            <c:bubble3D val="0"/>
            <c:spPr>
              <a:solidFill>
                <a:srgbClr val="FF420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4C8-4B74-A6E9-822D808A5E2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Übersicht!$D$10:$D$11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Übersicht!$E$10:$E$11</c:f>
              <c:numCache>
                <c:formatCode>#,##0.00" € ";#,##0.00" € ";"-"#" € ";@" "</c:formatCode>
                <c:ptCount val="2"/>
                <c:pt idx="0">
                  <c:v>20000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C8-4B74-A6E9-822D808A5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363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de-DE" sz="1000" b="0" i="0" u="none" strike="noStrike" kern="1200" baseline="0">
          <a:solidFill>
            <a:srgbClr val="000000"/>
          </a:solidFill>
          <a:latin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62142</xdr:colOff>
      <xdr:row>1</xdr:row>
      <xdr:rowOff>146</xdr:rowOff>
    </xdr:from>
    <xdr:ext cx="3663799" cy="1415902"/>
    <xdr:pic>
      <xdr:nvPicPr>
        <xdr:cNvPr id="2" name="Grafik 1">
          <a:extLst>
            <a:ext uri="{FF2B5EF4-FFF2-40B4-BE49-F238E27FC236}">
              <a16:creationId xmlns:a16="http://schemas.microsoft.com/office/drawing/2014/main" id="{C061F1AC-F2D0-4E77-AE64-45770DDB0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7301142" y="184296"/>
          <a:ext cx="3663799" cy="1415902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0</xdr:col>
      <xdr:colOff>0</xdr:colOff>
      <xdr:row>12</xdr:row>
      <xdr:rowOff>169776</xdr:rowOff>
    </xdr:from>
    <xdr:ext cx="3606795" cy="2306720"/>
    <xdr:graphicFrame macro="">
      <xdr:nvGraphicFramePr>
        <xdr:cNvPr id="3" name="Diagramm 5">
          <a:extLst>
            <a:ext uri="{FF2B5EF4-FFF2-40B4-BE49-F238E27FC236}">
              <a16:creationId xmlns:a16="http://schemas.microsoft.com/office/drawing/2014/main" id="{27C02527-7176-482C-A589-98E1ED4D03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12755</xdr:colOff>
      <xdr:row>13</xdr:row>
      <xdr:rowOff>1700</xdr:rowOff>
    </xdr:from>
    <xdr:ext cx="3568647" cy="2309701"/>
    <xdr:graphicFrame macro="">
      <xdr:nvGraphicFramePr>
        <xdr:cNvPr id="4" name="Diagramm 8">
          <a:extLst>
            <a:ext uri="{FF2B5EF4-FFF2-40B4-BE49-F238E27FC236}">
              <a16:creationId xmlns:a16="http://schemas.microsoft.com/office/drawing/2014/main" id="{7DB726A2-86E4-4CB9-A664-32F8F72A45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2"/>
  <sheetViews>
    <sheetView workbookViewId="0"/>
  </sheetViews>
  <sheetFormatPr baseColWidth="10" defaultRowHeight="15" x14ac:dyDescent="0.2"/>
  <cols>
    <col min="1" max="1" width="20.6640625" customWidth="1"/>
    <col min="2" max="2" width="17.83203125" customWidth="1"/>
    <col min="3" max="3" width="13.5" customWidth="1"/>
    <col min="4" max="4" width="21.33203125" customWidth="1"/>
    <col min="5" max="5" width="16.83203125" customWidth="1"/>
    <col min="6" max="1023" width="13.5" customWidth="1"/>
    <col min="1024" max="1024" width="14.1640625" customWidth="1"/>
    <col min="1025" max="1025" width="10.83203125" customWidth="1"/>
  </cols>
  <sheetData>
    <row r="2" spans="1:5" ht="21" x14ac:dyDescent="0.25">
      <c r="A2" s="1" t="s">
        <v>0</v>
      </c>
    </row>
    <row r="4" spans="1:5" x14ac:dyDescent="0.2">
      <c r="A4" t="s">
        <v>1</v>
      </c>
    </row>
    <row r="5" spans="1:5" x14ac:dyDescent="0.2">
      <c r="A5" t="s">
        <v>2</v>
      </c>
    </row>
    <row r="7" spans="1:5" x14ac:dyDescent="0.2">
      <c r="A7" t="s">
        <v>3</v>
      </c>
    </row>
    <row r="9" spans="1:5" ht="16" x14ac:dyDescent="0.2">
      <c r="A9" s="2" t="s">
        <v>4</v>
      </c>
      <c r="B9" s="2"/>
      <c r="C9" s="2"/>
      <c r="D9" s="2" t="s">
        <v>5</v>
      </c>
    </row>
    <row r="10" spans="1:5" x14ac:dyDescent="0.2">
      <c r="A10" t="s">
        <v>6</v>
      </c>
      <c r="B10" s="3">
        <f>30000-B11-B12</f>
        <v>30000</v>
      </c>
      <c r="D10" t="s">
        <v>6</v>
      </c>
      <c r="E10" s="3">
        <f>20000-E11-E12</f>
        <v>20000</v>
      </c>
    </row>
    <row r="11" spans="1:5" x14ac:dyDescent="0.2">
      <c r="A11" t="s">
        <v>7</v>
      </c>
      <c r="B11" s="3">
        <f>SUMIF(Anträge!$C$7:$C$27,"681 01",Anträge!$M$7:$M$27)</f>
        <v>0</v>
      </c>
      <c r="D11" t="s">
        <v>7</v>
      </c>
      <c r="E11" s="3">
        <f>SUMIF(Anträge!$C$7:$C$27,"981 02",Anträge!$M$7:$M$27)</f>
        <v>0</v>
      </c>
    </row>
    <row r="12" spans="1:5" x14ac:dyDescent="0.2">
      <c r="A12" t="s">
        <v>8</v>
      </c>
      <c r="B12" s="3">
        <f>SUMIF(Anträge!$C$7:$C$27,"681 01",Anträge!$N$7:$N$27)</f>
        <v>0</v>
      </c>
      <c r="D12" t="s">
        <v>8</v>
      </c>
      <c r="E12" s="3">
        <f>SUMIF(Anträge!$C$7:$C$27,"981 02",Anträge!$N$7:$N$27)</f>
        <v>0</v>
      </c>
    </row>
  </sheetData>
  <pageMargins left="0.70000000000000007" right="0.70000000000000007" top="1.181102362204725" bottom="1.181102362204725" header="0.78740157480314998" footer="0.78740157480314998"/>
  <pageSetup paperSize="0" fitToWidth="0" fitToHeight="0" orientation="portrait" horizontalDpi="0" verticalDpi="0" copies="0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76"/>
  <sheetViews>
    <sheetView tabSelected="1" topLeftCell="E38" workbookViewId="0">
      <selection activeCell="J71" sqref="J71"/>
    </sheetView>
  </sheetViews>
  <sheetFormatPr baseColWidth="10" defaultRowHeight="15" x14ac:dyDescent="0.2"/>
  <cols>
    <col min="1" max="1" width="8" customWidth="1"/>
    <col min="2" max="2" width="8.6640625" customWidth="1"/>
    <col min="3" max="3" width="9.83203125" style="7" customWidth="1"/>
    <col min="4" max="4" width="45.1640625" style="5" customWidth="1"/>
    <col min="5" max="5" width="9.33203125" style="4" customWidth="1"/>
    <col min="6" max="6" width="30.33203125" style="5" customWidth="1"/>
    <col min="7" max="7" width="15.83203125" style="6" customWidth="1"/>
    <col min="8" max="8" width="7.1640625" style="7" customWidth="1"/>
    <col min="9" max="9" width="17.1640625" style="7" customWidth="1"/>
    <col min="10" max="12" width="14.33203125" style="7" customWidth="1"/>
    <col min="13" max="13" width="10.33203125" style="5" customWidth="1"/>
    <col min="14" max="14" width="11.5" style="5" hidden="1" customWidth="1"/>
    <col min="15" max="15" width="10.1640625" style="37" hidden="1" customWidth="1"/>
    <col min="16" max="16" width="73.1640625" style="5" customWidth="1"/>
    <col min="17" max="1027" width="13.83203125" customWidth="1"/>
    <col min="1028" max="1028" width="10.83203125" customWidth="1"/>
  </cols>
  <sheetData>
    <row r="1" spans="1:16" ht="21" x14ac:dyDescent="0.2">
      <c r="A1" s="62" t="s">
        <v>9</v>
      </c>
      <c r="B1" s="62"/>
      <c r="C1" s="62"/>
      <c r="D1" s="62"/>
      <c r="O1" s="8"/>
    </row>
    <row r="2" spans="1:16" ht="14.25" customHeight="1" x14ac:dyDescent="0.2">
      <c r="O2" s="8"/>
    </row>
    <row r="3" spans="1:16" ht="14.25" customHeight="1" x14ac:dyDescent="0.2">
      <c r="J3" s="9"/>
      <c r="K3" s="9"/>
      <c r="L3" s="9"/>
      <c r="O3" s="8"/>
    </row>
    <row r="4" spans="1:16" s="19" customFormat="1" ht="37" customHeight="1" x14ac:dyDescent="0.2">
      <c r="A4" s="10" t="s">
        <v>10</v>
      </c>
      <c r="B4" s="10" t="s">
        <v>11</v>
      </c>
      <c r="C4" s="10" t="s">
        <v>12</v>
      </c>
      <c r="D4" s="11" t="s">
        <v>13</v>
      </c>
      <c r="E4" s="12" t="s">
        <v>14</v>
      </c>
      <c r="F4" s="10" t="s">
        <v>15</v>
      </c>
      <c r="G4" s="13" t="s">
        <v>16</v>
      </c>
      <c r="H4" s="10" t="s">
        <v>17</v>
      </c>
      <c r="I4" s="10" t="s">
        <v>18</v>
      </c>
      <c r="J4" s="14" t="s">
        <v>19</v>
      </c>
      <c r="K4" s="14" t="s">
        <v>18</v>
      </c>
      <c r="L4" s="14" t="s">
        <v>20</v>
      </c>
      <c r="M4" s="15" t="s">
        <v>21</v>
      </c>
      <c r="N4" s="16" t="s">
        <v>22</v>
      </c>
      <c r="O4" s="17" t="s">
        <v>23</v>
      </c>
      <c r="P4" s="18" t="s">
        <v>24</v>
      </c>
    </row>
    <row r="5" spans="1:16" x14ac:dyDescent="0.2">
      <c r="A5" s="20"/>
      <c r="B5" s="20"/>
      <c r="C5" s="21"/>
      <c r="H5" s="22"/>
      <c r="I5" s="22"/>
      <c r="J5" s="21"/>
      <c r="K5" s="21"/>
      <c r="L5" s="21"/>
      <c r="M5" s="23"/>
      <c r="N5" s="23"/>
      <c r="O5" s="24"/>
    </row>
    <row r="6" spans="1:16" s="26" customFormat="1" x14ac:dyDescent="0.2">
      <c r="A6" s="63" t="s">
        <v>25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25"/>
    </row>
    <row r="7" spans="1:16" ht="32" x14ac:dyDescent="0.2">
      <c r="A7" s="27" t="s">
        <v>26</v>
      </c>
      <c r="B7" s="27" t="s">
        <v>27</v>
      </c>
      <c r="C7" s="27" t="s">
        <v>28</v>
      </c>
      <c r="D7" s="28" t="s">
        <v>29</v>
      </c>
      <c r="E7" s="29">
        <v>44399</v>
      </c>
      <c r="F7" s="27" t="s">
        <v>30</v>
      </c>
      <c r="G7" s="30">
        <v>35</v>
      </c>
      <c r="H7" s="27" t="s">
        <v>31</v>
      </c>
      <c r="I7" s="27" t="s">
        <v>32</v>
      </c>
      <c r="J7" s="27"/>
      <c r="K7" s="27"/>
      <c r="M7" s="31">
        <v>35</v>
      </c>
      <c r="N7" s="32"/>
      <c r="O7" s="8"/>
      <c r="P7" s="33" t="s">
        <v>33</v>
      </c>
    </row>
    <row r="8" spans="1:16" x14ac:dyDescent="0.2">
      <c r="A8" s="27"/>
      <c r="B8" s="27"/>
      <c r="C8" s="27"/>
      <c r="D8" s="28"/>
      <c r="E8" s="29"/>
      <c r="F8" s="27"/>
      <c r="G8" s="30"/>
      <c r="H8" s="27"/>
      <c r="I8" s="27"/>
      <c r="J8" s="27"/>
      <c r="K8" s="27"/>
      <c r="M8" s="32"/>
      <c r="N8" s="32"/>
      <c r="O8" s="8"/>
    </row>
    <row r="9" spans="1:16" ht="64" x14ac:dyDescent="0.2">
      <c r="A9" s="27" t="s">
        <v>34</v>
      </c>
      <c r="B9" s="27" t="s">
        <v>35</v>
      </c>
      <c r="C9" s="27" t="s">
        <v>36</v>
      </c>
      <c r="D9" s="28" t="s">
        <v>37</v>
      </c>
      <c r="E9" s="29">
        <v>44376</v>
      </c>
      <c r="F9" s="27" t="s">
        <v>38</v>
      </c>
      <c r="G9" s="30">
        <v>1000</v>
      </c>
      <c r="H9" s="27" t="s">
        <v>31</v>
      </c>
      <c r="I9" s="27" t="s">
        <v>39</v>
      </c>
      <c r="J9" s="27"/>
      <c r="K9" s="27"/>
      <c r="M9" s="32"/>
      <c r="N9" s="32"/>
      <c r="O9" s="8"/>
      <c r="P9" s="33" t="s">
        <v>40</v>
      </c>
    </row>
    <row r="10" spans="1:16" x14ac:dyDescent="0.2">
      <c r="A10" s="27"/>
      <c r="B10" s="27"/>
      <c r="C10" s="27"/>
      <c r="D10" s="28"/>
      <c r="E10" s="29"/>
      <c r="F10" s="27"/>
      <c r="G10" s="30"/>
      <c r="H10" s="27"/>
      <c r="I10" s="27"/>
      <c r="J10" s="27"/>
      <c r="K10" s="27"/>
      <c r="M10" s="32"/>
      <c r="N10" s="32"/>
      <c r="O10" s="8"/>
    </row>
    <row r="11" spans="1:16" s="26" customFormat="1" x14ac:dyDescent="0.2">
      <c r="A11" s="63" t="s">
        <v>41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25"/>
    </row>
    <row r="12" spans="1:16" ht="64" x14ac:dyDescent="0.2">
      <c r="A12" s="27" t="s">
        <v>34</v>
      </c>
      <c r="B12" s="27" t="s">
        <v>35</v>
      </c>
      <c r="C12" s="27" t="s">
        <v>36</v>
      </c>
      <c r="D12" s="28" t="s">
        <v>37</v>
      </c>
      <c r="E12" s="29">
        <v>44376</v>
      </c>
      <c r="F12" s="27" t="s">
        <v>38</v>
      </c>
      <c r="G12" s="30">
        <v>1000</v>
      </c>
      <c r="H12" s="27" t="s">
        <v>31</v>
      </c>
      <c r="I12" s="27" t="s">
        <v>42</v>
      </c>
      <c r="J12" s="27"/>
      <c r="K12" s="27"/>
      <c r="M12" s="32"/>
      <c r="N12" s="32"/>
      <c r="O12" s="8"/>
      <c r="P12" s="33" t="s">
        <v>43</v>
      </c>
    </row>
    <row r="13" spans="1:16" ht="16" x14ac:dyDescent="0.2">
      <c r="A13" s="7" t="s">
        <v>44</v>
      </c>
      <c r="B13" s="7" t="s">
        <v>35</v>
      </c>
      <c r="D13" s="5" t="s">
        <v>45</v>
      </c>
      <c r="E13" s="4">
        <v>44495</v>
      </c>
      <c r="F13" s="5" t="s">
        <v>46</v>
      </c>
      <c r="G13" s="6">
        <v>300</v>
      </c>
      <c r="H13" s="7" t="s">
        <v>31</v>
      </c>
      <c r="I13" s="7" t="s">
        <v>47</v>
      </c>
      <c r="M13" s="32"/>
      <c r="N13" s="32"/>
      <c r="O13" s="8"/>
    </row>
    <row r="14" spans="1:16" ht="16" x14ac:dyDescent="0.2">
      <c r="A14" s="27" t="s">
        <v>48</v>
      </c>
      <c r="B14" s="27" t="s">
        <v>35</v>
      </c>
      <c r="D14" s="5" t="s">
        <v>49</v>
      </c>
      <c r="E14" s="4">
        <v>44501</v>
      </c>
      <c r="F14" s="5" t="s">
        <v>50</v>
      </c>
      <c r="G14" s="6">
        <v>300</v>
      </c>
      <c r="H14" s="7" t="s">
        <v>31</v>
      </c>
      <c r="I14" s="7" t="s">
        <v>47</v>
      </c>
      <c r="M14" s="32"/>
      <c r="N14" s="32"/>
      <c r="O14" s="8"/>
    </row>
    <row r="15" spans="1:16" ht="16" x14ac:dyDescent="0.2">
      <c r="A15" s="27" t="s">
        <v>51</v>
      </c>
      <c r="B15" s="27" t="s">
        <v>35</v>
      </c>
      <c r="D15" s="5" t="s">
        <v>52</v>
      </c>
      <c r="E15" s="4">
        <v>44503</v>
      </c>
      <c r="F15" s="5" t="s">
        <v>53</v>
      </c>
      <c r="G15" s="6">
        <v>1634.45</v>
      </c>
      <c r="H15" s="7" t="s">
        <v>31</v>
      </c>
      <c r="I15" s="7" t="s">
        <v>47</v>
      </c>
      <c r="M15" s="32"/>
      <c r="N15" s="32"/>
      <c r="O15" s="8"/>
      <c r="P15" s="5" t="s">
        <v>54</v>
      </c>
    </row>
    <row r="16" spans="1:16" ht="16" x14ac:dyDescent="0.2">
      <c r="A16" s="27"/>
      <c r="B16" s="27" t="s">
        <v>27</v>
      </c>
      <c r="D16" s="5" t="s">
        <v>55</v>
      </c>
      <c r="E16" s="4">
        <v>44498</v>
      </c>
      <c r="F16" s="27" t="s">
        <v>56</v>
      </c>
      <c r="G16" s="6">
        <v>1075</v>
      </c>
      <c r="H16" s="7" t="s">
        <v>31</v>
      </c>
      <c r="I16" s="7" t="s">
        <v>47</v>
      </c>
      <c r="M16" s="32"/>
      <c r="N16" s="32"/>
      <c r="O16" s="8"/>
      <c r="P16" s="5" t="s">
        <v>57</v>
      </c>
    </row>
    <row r="17" spans="1:16" ht="16" x14ac:dyDescent="0.2">
      <c r="A17" s="27"/>
      <c r="B17" s="27" t="s">
        <v>27</v>
      </c>
      <c r="D17" s="5" t="s">
        <v>58</v>
      </c>
      <c r="E17" s="4">
        <v>44500</v>
      </c>
      <c r="F17" s="27" t="s">
        <v>56</v>
      </c>
      <c r="G17" s="6">
        <v>35</v>
      </c>
      <c r="H17" s="7" t="s">
        <v>31</v>
      </c>
      <c r="I17" s="7" t="s">
        <v>47</v>
      </c>
      <c r="M17" s="32"/>
      <c r="N17" s="32"/>
      <c r="O17" s="8"/>
    </row>
    <row r="18" spans="1:16" ht="16" x14ac:dyDescent="0.2">
      <c r="A18" s="27"/>
      <c r="B18" s="27" t="s">
        <v>27</v>
      </c>
      <c r="D18" s="5" t="s">
        <v>59</v>
      </c>
      <c r="E18" s="4">
        <v>44499</v>
      </c>
      <c r="F18" s="27" t="s">
        <v>56</v>
      </c>
      <c r="G18" s="6">
        <v>35</v>
      </c>
      <c r="H18" s="7" t="s">
        <v>31</v>
      </c>
      <c r="I18" s="7" t="s">
        <v>47</v>
      </c>
      <c r="M18" s="32"/>
      <c r="N18" s="32"/>
      <c r="O18" s="8"/>
    </row>
    <row r="19" spans="1:16" ht="16" x14ac:dyDescent="0.2">
      <c r="A19" s="27"/>
      <c r="B19" s="27" t="s">
        <v>27</v>
      </c>
      <c r="D19" s="5" t="s">
        <v>60</v>
      </c>
      <c r="E19" s="4">
        <v>44499</v>
      </c>
      <c r="F19" s="27" t="s">
        <v>56</v>
      </c>
      <c r="G19" s="6">
        <v>35</v>
      </c>
      <c r="H19" s="7" t="s">
        <v>31</v>
      </c>
      <c r="I19" s="7" t="s">
        <v>47</v>
      </c>
      <c r="M19" s="32"/>
      <c r="N19" s="32"/>
      <c r="O19" s="8"/>
    </row>
    <row r="20" spans="1:16" ht="16" x14ac:dyDescent="0.2">
      <c r="A20" s="27"/>
      <c r="B20" s="27"/>
      <c r="D20" s="5" t="s">
        <v>61</v>
      </c>
      <c r="E20" s="4">
        <v>44498</v>
      </c>
      <c r="F20" s="27" t="s">
        <v>56</v>
      </c>
      <c r="G20" s="6">
        <v>35</v>
      </c>
      <c r="H20" s="7" t="s">
        <v>31</v>
      </c>
      <c r="I20" s="7" t="s">
        <v>47</v>
      </c>
      <c r="M20" s="32"/>
      <c r="N20" s="32"/>
      <c r="O20" s="8"/>
    </row>
    <row r="21" spans="1:16" ht="16" x14ac:dyDescent="0.2">
      <c r="A21" s="27"/>
      <c r="B21" s="27"/>
      <c r="D21" s="5" t="s">
        <v>62</v>
      </c>
      <c r="E21" s="4">
        <v>44500</v>
      </c>
      <c r="F21" s="27" t="s">
        <v>56</v>
      </c>
      <c r="G21" s="6">
        <v>35</v>
      </c>
      <c r="H21" s="7" t="s">
        <v>31</v>
      </c>
      <c r="I21" s="7" t="s">
        <v>47</v>
      </c>
      <c r="M21" s="32"/>
      <c r="N21" s="32"/>
      <c r="O21" s="8"/>
    </row>
    <row r="22" spans="1:16" ht="16" x14ac:dyDescent="0.2">
      <c r="A22" s="27"/>
      <c r="B22" s="27" t="s">
        <v>27</v>
      </c>
      <c r="D22" s="5" t="s">
        <v>63</v>
      </c>
      <c r="E22" s="4">
        <v>44500</v>
      </c>
      <c r="F22" s="27" t="s">
        <v>56</v>
      </c>
      <c r="G22" s="6">
        <v>35</v>
      </c>
      <c r="H22" s="7" t="s">
        <v>31</v>
      </c>
      <c r="I22" s="7" t="s">
        <v>47</v>
      </c>
      <c r="M22" s="32"/>
      <c r="N22" s="32"/>
      <c r="O22" s="8"/>
    </row>
    <row r="23" spans="1:16" ht="32" x14ac:dyDescent="0.2">
      <c r="A23" s="27" t="s">
        <v>51</v>
      </c>
      <c r="B23" s="27" t="s">
        <v>27</v>
      </c>
      <c r="D23" s="5" t="s">
        <v>64</v>
      </c>
      <c r="E23" s="4">
        <v>44460</v>
      </c>
      <c r="F23" s="5" t="s">
        <v>65</v>
      </c>
      <c r="G23" s="6">
        <v>81.8</v>
      </c>
      <c r="H23" s="7" t="s">
        <v>31</v>
      </c>
      <c r="I23" s="7" t="s">
        <v>42</v>
      </c>
      <c r="M23" s="32"/>
      <c r="N23" s="32"/>
      <c r="O23" s="8"/>
      <c r="P23" s="5" t="s">
        <v>66</v>
      </c>
    </row>
    <row r="24" spans="1:16" s="26" customFormat="1" x14ac:dyDescent="0.2">
      <c r="A24" s="64" t="s">
        <v>76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25"/>
    </row>
    <row r="25" spans="1:16" ht="64" x14ac:dyDescent="0.2">
      <c r="A25" s="27" t="s">
        <v>88</v>
      </c>
      <c r="B25" s="27" t="s">
        <v>35</v>
      </c>
      <c r="C25" s="27" t="s">
        <v>36</v>
      </c>
      <c r="D25" s="28" t="s">
        <v>37</v>
      </c>
      <c r="E25" s="29">
        <v>44376</v>
      </c>
      <c r="F25" s="27" t="s">
        <v>38</v>
      </c>
      <c r="G25" s="30">
        <v>1075</v>
      </c>
      <c r="H25" s="27" t="s">
        <v>31</v>
      </c>
      <c r="I25" s="27" t="s">
        <v>82</v>
      </c>
      <c r="M25" s="32"/>
      <c r="N25" s="32"/>
      <c r="O25" s="8"/>
    </row>
    <row r="26" spans="1:16" ht="32" x14ac:dyDescent="0.2">
      <c r="A26" t="s">
        <v>89</v>
      </c>
      <c r="B26" s="27" t="s">
        <v>35</v>
      </c>
      <c r="C26" s="27" t="s">
        <v>36</v>
      </c>
      <c r="D26" s="5" t="s">
        <v>77</v>
      </c>
      <c r="E26" s="4">
        <v>44533</v>
      </c>
      <c r="F26" s="5" t="s">
        <v>78</v>
      </c>
      <c r="G26" s="6">
        <v>300</v>
      </c>
      <c r="H26" s="7" t="s">
        <v>31</v>
      </c>
      <c r="I26" s="7" t="s">
        <v>82</v>
      </c>
      <c r="J26" s="42" t="s">
        <v>79</v>
      </c>
      <c r="M26" s="32"/>
      <c r="N26" s="32"/>
      <c r="O26" s="8"/>
    </row>
    <row r="27" spans="1:16" ht="32" x14ac:dyDescent="0.2">
      <c r="A27" s="27" t="s">
        <v>90</v>
      </c>
      <c r="B27" s="41" t="s">
        <v>27</v>
      </c>
      <c r="D27" s="5" t="s">
        <v>64</v>
      </c>
      <c r="E27" s="4">
        <v>44460</v>
      </c>
      <c r="F27" s="5" t="s">
        <v>65</v>
      </c>
      <c r="G27" s="6">
        <v>81.8</v>
      </c>
      <c r="H27" s="7" t="s">
        <v>31</v>
      </c>
      <c r="I27" s="7" t="s">
        <v>82</v>
      </c>
      <c r="J27" s="42"/>
      <c r="M27" s="32"/>
      <c r="N27" s="32"/>
      <c r="O27" s="8"/>
      <c r="P27" s="34"/>
    </row>
    <row r="28" spans="1:16" s="38" customFormat="1" ht="48" x14ac:dyDescent="0.2">
      <c r="A28" s="35" t="s">
        <v>91</v>
      </c>
      <c r="B28" s="27" t="s">
        <v>27</v>
      </c>
      <c r="C28" s="7"/>
      <c r="D28" s="5" t="s">
        <v>55</v>
      </c>
      <c r="E28" s="4">
        <v>44498</v>
      </c>
      <c r="F28" s="27" t="s">
        <v>56</v>
      </c>
      <c r="G28" s="6">
        <v>1045</v>
      </c>
      <c r="H28" s="7" t="s">
        <v>31</v>
      </c>
      <c r="I28" s="7" t="s">
        <v>80</v>
      </c>
      <c r="J28" s="42" t="s">
        <v>81</v>
      </c>
      <c r="K28" s="7"/>
      <c r="L28" s="7"/>
      <c r="M28" s="36"/>
      <c r="N28" s="36"/>
      <c r="O28" s="37"/>
      <c r="P28" s="36"/>
    </row>
    <row r="29" spans="1:16" s="38" customFormat="1" ht="64" x14ac:dyDescent="0.2">
      <c r="A29" s="35" t="s">
        <v>92</v>
      </c>
      <c r="B29" s="41" t="s">
        <v>84</v>
      </c>
      <c r="C29" s="7"/>
      <c r="D29" s="36" t="s">
        <v>83</v>
      </c>
      <c r="E29" s="4">
        <v>44504</v>
      </c>
      <c r="F29" s="36" t="s">
        <v>85</v>
      </c>
      <c r="G29" s="6">
        <v>105</v>
      </c>
      <c r="H29" s="7" t="s">
        <v>31</v>
      </c>
      <c r="I29" s="7" t="s">
        <v>86</v>
      </c>
      <c r="J29" s="42" t="s">
        <v>87</v>
      </c>
      <c r="K29" s="7"/>
      <c r="L29" s="7"/>
      <c r="M29" s="36"/>
      <c r="N29" s="36"/>
      <c r="O29" s="37"/>
      <c r="P29" s="36"/>
    </row>
    <row r="30" spans="1:16" s="38" customFormat="1" x14ac:dyDescent="0.2">
      <c r="A30" s="35"/>
      <c r="B30" s="35"/>
      <c r="C30" s="7"/>
      <c r="D30" s="36"/>
      <c r="E30" s="4"/>
      <c r="F30" s="36"/>
      <c r="G30" s="6"/>
      <c r="H30" s="7"/>
      <c r="I30" s="7"/>
      <c r="J30" s="7"/>
      <c r="K30" s="7"/>
      <c r="L30" s="7"/>
      <c r="M30" s="36"/>
      <c r="N30" s="36"/>
      <c r="O30" s="37"/>
      <c r="P30" s="36"/>
    </row>
    <row r="31" spans="1:16" s="39" customFormat="1" x14ac:dyDescent="0.2">
      <c r="A31" s="61" t="s">
        <v>93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</row>
    <row r="32" spans="1:16" s="38" customFormat="1" ht="65.25" customHeight="1" x14ac:dyDescent="0.2">
      <c r="A32" s="35" t="s">
        <v>94</v>
      </c>
      <c r="B32" s="35" t="s">
        <v>35</v>
      </c>
      <c r="C32" s="7"/>
      <c r="D32" s="36" t="s">
        <v>95</v>
      </c>
      <c r="E32" s="4">
        <v>44661</v>
      </c>
      <c r="F32" s="36" t="s">
        <v>96</v>
      </c>
      <c r="G32" s="6">
        <v>2520</v>
      </c>
      <c r="H32" s="7" t="s">
        <v>31</v>
      </c>
      <c r="I32" s="7" t="s">
        <v>97</v>
      </c>
      <c r="J32" s="7" t="s">
        <v>98</v>
      </c>
      <c r="K32" s="7"/>
      <c r="L32" s="7"/>
      <c r="M32" s="36"/>
      <c r="N32" s="36"/>
      <c r="O32" s="37"/>
      <c r="P32" s="36"/>
    </row>
    <row r="33" spans="1:18" s="38" customFormat="1" ht="16" x14ac:dyDescent="0.2">
      <c r="A33" s="35" t="s">
        <v>101</v>
      </c>
      <c r="B33" s="35" t="s">
        <v>35</v>
      </c>
      <c r="C33" s="7"/>
      <c r="D33" s="36" t="s">
        <v>99</v>
      </c>
      <c r="E33" s="4">
        <v>44600</v>
      </c>
      <c r="F33" s="36" t="s">
        <v>100</v>
      </c>
      <c r="G33" s="6">
        <v>40</v>
      </c>
      <c r="H33" s="7" t="s">
        <v>31</v>
      </c>
      <c r="I33" s="7" t="s">
        <v>97</v>
      </c>
      <c r="J33" s="7"/>
      <c r="K33" s="7"/>
      <c r="L33" s="7"/>
      <c r="M33" s="36"/>
      <c r="N33" s="36"/>
      <c r="O33" s="37"/>
      <c r="P33" s="36"/>
    </row>
    <row r="34" spans="1:18" s="38" customFormat="1" ht="16" x14ac:dyDescent="0.2">
      <c r="A34" s="35" t="s">
        <v>102</v>
      </c>
      <c r="B34" s="35" t="s">
        <v>27</v>
      </c>
      <c r="C34" s="7"/>
      <c r="D34" s="36" t="s">
        <v>103</v>
      </c>
      <c r="E34" s="4">
        <v>44537</v>
      </c>
      <c r="F34" s="36" t="s">
        <v>104</v>
      </c>
      <c r="G34" s="6">
        <v>415.7</v>
      </c>
      <c r="H34" s="7" t="s">
        <v>31</v>
      </c>
      <c r="I34" s="7" t="s">
        <v>39</v>
      </c>
      <c r="J34" s="7" t="s">
        <v>105</v>
      </c>
      <c r="K34" s="7"/>
      <c r="L34" s="7"/>
      <c r="M34" s="36"/>
      <c r="N34" s="36"/>
      <c r="O34" s="37"/>
      <c r="P34" s="36"/>
    </row>
    <row r="35" spans="1:18" s="38" customFormat="1" x14ac:dyDescent="0.2">
      <c r="A35" s="35"/>
      <c r="B35" s="35"/>
      <c r="C35" s="7"/>
      <c r="D35" s="36"/>
      <c r="E35" s="4"/>
      <c r="F35" s="36"/>
      <c r="G35" s="6"/>
      <c r="H35" s="7"/>
      <c r="I35" s="7"/>
      <c r="J35" s="7"/>
      <c r="K35" s="7"/>
      <c r="L35" s="7"/>
      <c r="M35" s="36"/>
      <c r="N35" s="36"/>
      <c r="O35" s="37"/>
      <c r="P35" s="36"/>
    </row>
    <row r="36" spans="1:18" s="38" customFormat="1" x14ac:dyDescent="0.2">
      <c r="A36" s="35"/>
      <c r="B36" s="35"/>
      <c r="C36" s="7"/>
      <c r="D36" s="36"/>
      <c r="E36" s="4"/>
      <c r="F36" s="36"/>
      <c r="G36" s="6"/>
      <c r="H36" s="7"/>
      <c r="I36" s="7"/>
      <c r="J36" s="7"/>
      <c r="K36" s="7"/>
      <c r="L36" s="7"/>
      <c r="M36" s="36"/>
      <c r="N36" s="36"/>
      <c r="O36" s="37"/>
      <c r="P36" s="36"/>
    </row>
    <row r="37" spans="1:18" s="38" customFormat="1" x14ac:dyDescent="0.2">
      <c r="A37" s="35"/>
      <c r="B37" s="35"/>
      <c r="C37" s="7"/>
      <c r="D37" s="36"/>
      <c r="E37" s="4"/>
      <c r="F37" s="36"/>
      <c r="G37" s="6"/>
      <c r="H37" s="7"/>
      <c r="I37" s="7"/>
      <c r="J37" s="7"/>
      <c r="K37" s="7"/>
      <c r="L37" s="7"/>
      <c r="M37" s="36"/>
      <c r="N37" s="36"/>
      <c r="O37" s="37"/>
      <c r="P37" s="36"/>
    </row>
    <row r="38" spans="1:18" s="38" customFormat="1" x14ac:dyDescent="0.2">
      <c r="A38" s="35"/>
      <c r="B38" s="35"/>
      <c r="C38" s="7"/>
      <c r="D38" s="36"/>
      <c r="E38" s="4"/>
      <c r="F38" s="36"/>
      <c r="G38" s="6"/>
      <c r="H38" s="7"/>
      <c r="I38" s="7"/>
      <c r="J38" s="40"/>
      <c r="K38" s="40"/>
      <c r="L38" s="40"/>
      <c r="M38" s="36"/>
      <c r="N38" s="36"/>
      <c r="O38" s="37"/>
      <c r="P38" s="36"/>
    </row>
    <row r="39" spans="1:18" s="38" customFormat="1" x14ac:dyDescent="0.2">
      <c r="A39" s="35"/>
      <c r="B39" s="35"/>
      <c r="C39" s="7"/>
      <c r="D39" s="36"/>
      <c r="E39" s="4"/>
      <c r="F39" s="36"/>
      <c r="G39" s="6"/>
      <c r="H39" s="7"/>
      <c r="I39" s="7"/>
      <c r="J39" s="7"/>
      <c r="K39" s="7"/>
      <c r="L39" s="7"/>
      <c r="M39" s="36"/>
      <c r="N39" s="36"/>
      <c r="O39" s="37"/>
      <c r="P39" s="36"/>
    </row>
    <row r="40" spans="1:18" s="38" customFormat="1" x14ac:dyDescent="0.2">
      <c r="A40" s="35"/>
      <c r="B40" s="35"/>
      <c r="C40" s="7"/>
      <c r="D40" s="36"/>
      <c r="E40" s="4"/>
      <c r="F40" s="36"/>
      <c r="G40" s="6"/>
      <c r="H40" s="7"/>
      <c r="I40" s="7"/>
      <c r="J40" s="7"/>
      <c r="K40" s="7"/>
      <c r="L40" s="7"/>
      <c r="M40" s="36"/>
      <c r="N40" s="36"/>
      <c r="O40" s="37"/>
      <c r="P40" s="36"/>
    </row>
    <row r="41" spans="1:18" s="38" customFormat="1" x14ac:dyDescent="0.2">
      <c r="A41" s="35"/>
      <c r="B41" s="35"/>
      <c r="C41" s="7"/>
      <c r="D41" s="36"/>
      <c r="E41" s="4"/>
      <c r="F41" s="36"/>
      <c r="G41" s="6"/>
      <c r="H41" s="7"/>
      <c r="I41" s="7"/>
      <c r="J41" s="7"/>
      <c r="K41" s="7"/>
      <c r="L41" s="7"/>
      <c r="M41" s="36"/>
      <c r="N41" s="36"/>
      <c r="O41" s="37"/>
      <c r="P41" s="36"/>
    </row>
    <row r="42" spans="1:18" s="38" customFormat="1" x14ac:dyDescent="0.2">
      <c r="A42" s="35"/>
      <c r="B42" s="35"/>
      <c r="C42" s="7"/>
      <c r="D42" s="36"/>
      <c r="E42" s="4"/>
      <c r="F42" s="36"/>
      <c r="G42" s="6"/>
      <c r="H42" s="7"/>
      <c r="I42" s="7"/>
      <c r="J42" s="7"/>
      <c r="K42" s="7"/>
      <c r="L42" s="7"/>
      <c r="M42" s="36"/>
      <c r="N42" s="36"/>
      <c r="O42" s="37"/>
      <c r="P42" s="36"/>
    </row>
    <row r="43" spans="1:18" s="39" customFormat="1" x14ac:dyDescent="0.2">
      <c r="A43" s="61" t="s">
        <v>106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</row>
    <row r="44" spans="1:18" s="38" customFormat="1" ht="16" x14ac:dyDescent="0.2">
      <c r="A44" s="35" t="s">
        <v>107</v>
      </c>
      <c r="B44" s="35" t="s">
        <v>35</v>
      </c>
      <c r="C44" s="7"/>
      <c r="D44" s="36" t="s">
        <v>108</v>
      </c>
      <c r="E44" s="4">
        <v>44670</v>
      </c>
      <c r="F44" s="36" t="s">
        <v>109</v>
      </c>
      <c r="G44" s="6">
        <v>900</v>
      </c>
      <c r="H44" s="7" t="s">
        <v>31</v>
      </c>
      <c r="I44" s="7" t="s">
        <v>110</v>
      </c>
      <c r="J44" s="7" t="s">
        <v>111</v>
      </c>
      <c r="K44" s="7"/>
      <c r="L44" s="7"/>
      <c r="M44" s="36"/>
      <c r="N44" s="36"/>
      <c r="O44" s="37"/>
      <c r="P44" s="36"/>
    </row>
    <row r="45" spans="1:18" s="38" customFormat="1" ht="16" x14ac:dyDescent="0.2">
      <c r="A45" s="35" t="s">
        <v>112</v>
      </c>
      <c r="B45" s="35" t="s">
        <v>35</v>
      </c>
      <c r="C45" s="7"/>
      <c r="D45" s="36" t="s">
        <v>113</v>
      </c>
      <c r="E45" s="4">
        <v>44689</v>
      </c>
      <c r="F45" s="36" t="s">
        <v>114</v>
      </c>
      <c r="G45" s="6">
        <v>144</v>
      </c>
      <c r="H45" s="7" t="s">
        <v>31</v>
      </c>
      <c r="I45" s="7" t="s">
        <v>42</v>
      </c>
      <c r="J45" s="7" t="s">
        <v>115</v>
      </c>
      <c r="K45" s="7"/>
      <c r="L45" s="7"/>
      <c r="M45" s="36"/>
      <c r="N45" s="36"/>
      <c r="O45" s="37"/>
      <c r="P45" s="36"/>
    </row>
    <row r="46" spans="1:18" s="38" customFormat="1" ht="16" x14ac:dyDescent="0.2">
      <c r="A46" s="35" t="s">
        <v>116</v>
      </c>
      <c r="B46" s="35" t="s">
        <v>35</v>
      </c>
      <c r="C46" s="7"/>
      <c r="D46" s="36" t="s">
        <v>117</v>
      </c>
      <c r="E46" s="4">
        <v>44662</v>
      </c>
      <c r="F46" s="36" t="s">
        <v>118</v>
      </c>
      <c r="G46" s="6">
        <v>1300</v>
      </c>
      <c r="H46" s="7" t="s">
        <v>31</v>
      </c>
      <c r="I46" s="7" t="s">
        <v>110</v>
      </c>
      <c r="J46" s="7"/>
      <c r="K46" s="7"/>
      <c r="L46" s="7"/>
      <c r="M46" s="36"/>
      <c r="N46" s="36"/>
      <c r="O46" s="37"/>
      <c r="P46" s="36"/>
    </row>
    <row r="47" spans="1:18" s="38" customFormat="1" ht="16" x14ac:dyDescent="0.2">
      <c r="A47" s="35" t="s">
        <v>119</v>
      </c>
      <c r="B47" s="35" t="s">
        <v>35</v>
      </c>
      <c r="C47" s="7"/>
      <c r="D47" s="36" t="s">
        <v>120</v>
      </c>
      <c r="E47" s="4">
        <v>44517</v>
      </c>
      <c r="F47" s="36" t="s">
        <v>121</v>
      </c>
      <c r="G47" s="6">
        <v>905</v>
      </c>
      <c r="H47" s="7" t="s">
        <v>31</v>
      </c>
      <c r="I47" s="7" t="s">
        <v>110</v>
      </c>
      <c r="J47" s="7" t="s">
        <v>122</v>
      </c>
      <c r="K47" s="7"/>
      <c r="L47" s="7"/>
      <c r="M47" s="36"/>
      <c r="N47" s="36"/>
      <c r="O47" s="37"/>
      <c r="P47" s="36"/>
    </row>
    <row r="48" spans="1:18" s="38" customFormat="1" ht="16" x14ac:dyDescent="0.2">
      <c r="A48" s="35" t="s">
        <v>123</v>
      </c>
      <c r="B48" s="35" t="s">
        <v>35</v>
      </c>
      <c r="C48" s="7"/>
      <c r="D48" s="36" t="s">
        <v>124</v>
      </c>
      <c r="E48" s="4">
        <v>44682</v>
      </c>
      <c r="F48" s="36" t="s">
        <v>125</v>
      </c>
      <c r="G48" s="6">
        <v>1000</v>
      </c>
      <c r="H48" s="7" t="s">
        <v>31</v>
      </c>
      <c r="I48" s="7" t="s">
        <v>110</v>
      </c>
      <c r="J48" s="7" t="s">
        <v>126</v>
      </c>
      <c r="K48" s="7"/>
      <c r="L48" s="7"/>
      <c r="M48" s="36"/>
      <c r="N48" s="36"/>
      <c r="O48" s="37"/>
      <c r="P48" s="36"/>
      <c r="R48" s="38" t="s">
        <v>67</v>
      </c>
    </row>
    <row r="49" spans="1:16" s="38" customFormat="1" ht="16" x14ac:dyDescent="0.2">
      <c r="A49" s="35" t="s">
        <v>127</v>
      </c>
      <c r="B49" s="35" t="s">
        <v>35</v>
      </c>
      <c r="C49" s="7"/>
      <c r="D49" s="36" t="s">
        <v>120</v>
      </c>
      <c r="E49" s="4">
        <v>44524</v>
      </c>
      <c r="F49" s="36" t="s">
        <v>121</v>
      </c>
      <c r="G49" s="6">
        <v>414</v>
      </c>
      <c r="H49" s="7" t="s">
        <v>31</v>
      </c>
      <c r="I49" s="7" t="s">
        <v>110</v>
      </c>
      <c r="J49" s="7"/>
      <c r="K49" s="7"/>
      <c r="L49" s="7"/>
      <c r="M49" s="36"/>
      <c r="N49" s="36"/>
      <c r="O49" s="37"/>
      <c r="P49" s="36"/>
    </row>
    <row r="50" spans="1:16" x14ac:dyDescent="0.2">
      <c r="A50" s="35"/>
      <c r="B50" s="41"/>
      <c r="O50" s="8"/>
    </row>
    <row r="51" spans="1:16" ht="16" x14ac:dyDescent="0.2">
      <c r="A51" s="35" t="s">
        <v>128</v>
      </c>
      <c r="B51" s="41" t="s">
        <v>27</v>
      </c>
      <c r="D51" s="36" t="s">
        <v>129</v>
      </c>
      <c r="F51" s="5" t="s">
        <v>104</v>
      </c>
      <c r="G51" s="6">
        <v>145.80000000000001</v>
      </c>
      <c r="H51" s="7" t="s">
        <v>31</v>
      </c>
      <c r="I51" s="7" t="s">
        <v>110</v>
      </c>
      <c r="O51" s="8"/>
    </row>
    <row r="52" spans="1:16" ht="16" x14ac:dyDescent="0.2">
      <c r="A52" s="35" t="s">
        <v>131</v>
      </c>
      <c r="B52" s="41" t="s">
        <v>27</v>
      </c>
      <c r="D52" s="36" t="s">
        <v>130</v>
      </c>
      <c r="F52" s="5" t="s">
        <v>104</v>
      </c>
      <c r="G52" s="6">
        <v>93.3</v>
      </c>
      <c r="H52" s="7" t="s">
        <v>31</v>
      </c>
      <c r="I52" s="7" t="s">
        <v>110</v>
      </c>
      <c r="J52" s="7" t="s">
        <v>132</v>
      </c>
      <c r="O52" s="8"/>
    </row>
    <row r="53" spans="1:16" ht="16" x14ac:dyDescent="0.2">
      <c r="A53" s="35" t="s">
        <v>134</v>
      </c>
      <c r="B53" s="41" t="s">
        <v>27</v>
      </c>
      <c r="D53" s="36" t="s">
        <v>133</v>
      </c>
      <c r="F53" s="5" t="s">
        <v>104</v>
      </c>
      <c r="G53" s="6">
        <v>98.55</v>
      </c>
      <c r="I53" s="7" t="s">
        <v>110</v>
      </c>
      <c r="J53" s="7" t="s">
        <v>132</v>
      </c>
      <c r="O53" s="8"/>
    </row>
    <row r="54" spans="1:16" ht="16" x14ac:dyDescent="0.2">
      <c r="A54" s="35" t="s">
        <v>135</v>
      </c>
      <c r="B54" s="41" t="s">
        <v>27</v>
      </c>
      <c r="D54" s="36" t="s">
        <v>136</v>
      </c>
      <c r="F54" s="5" t="s">
        <v>104</v>
      </c>
      <c r="G54" s="6">
        <v>112.05</v>
      </c>
      <c r="I54" s="7" t="s">
        <v>110</v>
      </c>
      <c r="J54" s="7" t="s">
        <v>132</v>
      </c>
      <c r="O54" s="8"/>
    </row>
    <row r="55" spans="1:16" x14ac:dyDescent="0.2">
      <c r="A55" s="35"/>
      <c r="B55" s="41"/>
      <c r="O55" s="8"/>
    </row>
    <row r="56" spans="1:16" x14ac:dyDescent="0.2">
      <c r="A56" s="61" t="s">
        <v>144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</row>
    <row r="57" spans="1:16" s="5" customFormat="1" ht="16" x14ac:dyDescent="0.2">
      <c r="A57" s="35" t="s">
        <v>137</v>
      </c>
      <c r="B57" s="35" t="s">
        <v>35</v>
      </c>
      <c r="D57" s="5" t="s">
        <v>138</v>
      </c>
      <c r="E57" s="65">
        <v>44689</v>
      </c>
      <c r="F57" s="5" t="s">
        <v>139</v>
      </c>
      <c r="G57" s="5">
        <v>144</v>
      </c>
      <c r="H57" s="42" t="s">
        <v>31</v>
      </c>
      <c r="I57" s="42" t="s">
        <v>39</v>
      </c>
      <c r="J57" s="42" t="s">
        <v>115</v>
      </c>
      <c r="K57" s="42"/>
      <c r="L57" s="42"/>
      <c r="M57" s="32">
        <f>SUMIF($C$7:$C$115,"981 02",$M$7:$M$115)</f>
        <v>0</v>
      </c>
      <c r="N57" s="32">
        <f>SUMIF($C$7:$C$115,"981 02",$N$7:$N$115)</f>
        <v>0</v>
      </c>
      <c r="O57" s="45"/>
    </row>
    <row r="58" spans="1:16" s="5" customFormat="1" ht="16" x14ac:dyDescent="0.2">
      <c r="A58" s="35" t="s">
        <v>140</v>
      </c>
      <c r="B58" s="35" t="s">
        <v>35</v>
      </c>
      <c r="D58" s="5" t="s">
        <v>141</v>
      </c>
      <c r="E58" s="65">
        <v>44696</v>
      </c>
      <c r="F58" s="5" t="s">
        <v>142</v>
      </c>
      <c r="G58" s="5">
        <v>400</v>
      </c>
      <c r="H58" s="42" t="s">
        <v>31</v>
      </c>
      <c r="I58" s="42" t="s">
        <v>47</v>
      </c>
      <c r="J58" s="42"/>
      <c r="K58" s="42"/>
      <c r="L58" s="42"/>
      <c r="M58" s="32">
        <f>SUMIF($C$7:$C$115,"681 01",$M$7:$M$115)</f>
        <v>0</v>
      </c>
      <c r="N58" s="32">
        <f>SUMIF($C$7:$C$115,"681 01",$N$7:$N$115)</f>
        <v>0</v>
      </c>
      <c r="O58" s="45"/>
    </row>
    <row r="59" spans="1:16" ht="16" x14ac:dyDescent="0.2">
      <c r="A59" s="35" t="s">
        <v>148</v>
      </c>
      <c r="B59" s="35" t="s">
        <v>35</v>
      </c>
      <c r="D59" s="5" t="s">
        <v>143</v>
      </c>
      <c r="E59" s="4">
        <v>44707</v>
      </c>
      <c r="F59" s="5" t="s">
        <v>145</v>
      </c>
      <c r="G59" s="6">
        <v>1600</v>
      </c>
      <c r="H59" s="7" t="s">
        <v>31</v>
      </c>
      <c r="I59" s="7" t="s">
        <v>146</v>
      </c>
      <c r="J59" s="7" t="s">
        <v>147</v>
      </c>
      <c r="O59" s="8"/>
    </row>
    <row r="60" spans="1:16" ht="16" x14ac:dyDescent="0.2">
      <c r="A60" s="35" t="s">
        <v>152</v>
      </c>
      <c r="B60" s="35" t="s">
        <v>27</v>
      </c>
      <c r="D60" s="5" t="s">
        <v>149</v>
      </c>
      <c r="E60" s="4">
        <v>44728</v>
      </c>
      <c r="F60" s="5" t="s">
        <v>150</v>
      </c>
      <c r="G60" s="6">
        <v>106.05</v>
      </c>
      <c r="H60" s="7" t="s">
        <v>31</v>
      </c>
      <c r="I60" s="7" t="s">
        <v>47</v>
      </c>
      <c r="J60" s="7" t="s">
        <v>151</v>
      </c>
      <c r="O60" s="8"/>
    </row>
    <row r="61" spans="1:16" ht="16" x14ac:dyDescent="0.2">
      <c r="A61" s="35" t="s">
        <v>153</v>
      </c>
      <c r="B61" s="35" t="s">
        <v>27</v>
      </c>
      <c r="D61" s="5" t="s">
        <v>154</v>
      </c>
      <c r="E61" s="4">
        <v>44738</v>
      </c>
      <c r="F61" s="5" t="s">
        <v>155</v>
      </c>
      <c r="G61" s="6">
        <v>145.80000000000001</v>
      </c>
      <c r="H61" s="6" t="s">
        <v>31</v>
      </c>
      <c r="I61" s="6" t="s">
        <v>47</v>
      </c>
      <c r="J61" s="7" t="s">
        <v>151</v>
      </c>
      <c r="M61" s="6">
        <f>SUM(M7:M45)</f>
        <v>35</v>
      </c>
      <c r="N61" s="6">
        <f>SUM(N7:N45)</f>
        <v>0</v>
      </c>
      <c r="O61" s="8"/>
    </row>
    <row r="62" spans="1:16" ht="16" x14ac:dyDescent="0.2">
      <c r="A62" s="35" t="s">
        <v>127</v>
      </c>
      <c r="B62" s="35" t="s">
        <v>27</v>
      </c>
      <c r="D62" s="5" t="s">
        <v>156</v>
      </c>
      <c r="E62" s="4">
        <v>44696</v>
      </c>
      <c r="F62" s="5" t="s">
        <v>157</v>
      </c>
      <c r="G62" s="6">
        <v>103.8</v>
      </c>
      <c r="H62" s="7" t="s">
        <v>31</v>
      </c>
      <c r="I62" s="7" t="s">
        <v>47</v>
      </c>
      <c r="J62" s="7" t="s">
        <v>151</v>
      </c>
      <c r="O62" s="8"/>
    </row>
    <row r="63" spans="1:16" x14ac:dyDescent="0.2">
      <c r="A63" s="35"/>
      <c r="B63" s="41"/>
      <c r="O63" s="8"/>
    </row>
    <row r="64" spans="1:16" ht="16" x14ac:dyDescent="0.2">
      <c r="A64" s="35" t="s">
        <v>158</v>
      </c>
      <c r="B64" s="41" t="s">
        <v>27</v>
      </c>
      <c r="D64" s="5" t="s">
        <v>159</v>
      </c>
      <c r="E64" s="4">
        <v>44712</v>
      </c>
      <c r="F64" s="5" t="s">
        <v>160</v>
      </c>
      <c r="G64" s="6">
        <v>315.13</v>
      </c>
      <c r="H64" s="7" t="s">
        <v>31</v>
      </c>
      <c r="I64" s="7" t="s">
        <v>39</v>
      </c>
      <c r="J64" s="7" t="s">
        <v>161</v>
      </c>
      <c r="O64" s="8"/>
    </row>
    <row r="65" spans="1:15" x14ac:dyDescent="0.2">
      <c r="A65" s="35" t="s">
        <v>131</v>
      </c>
      <c r="B65" s="41" t="s">
        <v>27</v>
      </c>
      <c r="O65" s="8"/>
    </row>
    <row r="66" spans="1:15" x14ac:dyDescent="0.2">
      <c r="A66" s="35" t="s">
        <v>134</v>
      </c>
      <c r="B66" s="41" t="s">
        <v>27</v>
      </c>
      <c r="O66" s="8"/>
    </row>
    <row r="67" spans="1:15" x14ac:dyDescent="0.2">
      <c r="A67" s="35" t="s">
        <v>135</v>
      </c>
      <c r="B67" s="41" t="s">
        <v>27</v>
      </c>
      <c r="O67" s="8"/>
    </row>
    <row r="68" spans="1:15" x14ac:dyDescent="0.2">
      <c r="O68" s="8"/>
    </row>
    <row r="69" spans="1:15" x14ac:dyDescent="0.2">
      <c r="O69" s="8"/>
    </row>
    <row r="70" spans="1:15" x14ac:dyDescent="0.2">
      <c r="O70" s="8"/>
    </row>
    <row r="71" spans="1:15" x14ac:dyDescent="0.2">
      <c r="O71" s="8"/>
    </row>
    <row r="72" spans="1:15" x14ac:dyDescent="0.2">
      <c r="O72" s="8"/>
    </row>
    <row r="73" spans="1:15" x14ac:dyDescent="0.2">
      <c r="O73" s="8"/>
    </row>
    <row r="74" spans="1:15" x14ac:dyDescent="0.2">
      <c r="O74" s="8"/>
    </row>
    <row r="75" spans="1:15" ht="32" x14ac:dyDescent="0.2">
      <c r="A75" s="5" t="s">
        <v>68</v>
      </c>
      <c r="B75" s="5" t="s">
        <v>69</v>
      </c>
      <c r="C75" s="42" t="s">
        <v>70</v>
      </c>
      <c r="E75" s="43"/>
      <c r="G75" s="44">
        <f>SUMIF($C$7:$C$115,"981 02",$G$7:$G$115)</f>
        <v>0</v>
      </c>
      <c r="O75" s="8"/>
    </row>
    <row r="76" spans="1:15" ht="32" x14ac:dyDescent="0.2">
      <c r="A76" s="5"/>
      <c r="B76" s="5" t="s">
        <v>71</v>
      </c>
      <c r="C76" s="42" t="s">
        <v>72</v>
      </c>
      <c r="E76" s="43"/>
      <c r="G76" s="44">
        <f>SUMIF($C$7:$C$115,"681 01",$G$7:$G$115)</f>
        <v>0</v>
      </c>
      <c r="O76" s="8"/>
    </row>
    <row r="77" spans="1:15" x14ac:dyDescent="0.2">
      <c r="O77" s="8"/>
    </row>
    <row r="78" spans="1:15" x14ac:dyDescent="0.2">
      <c r="O78" s="8"/>
    </row>
    <row r="79" spans="1:15" x14ac:dyDescent="0.2">
      <c r="A79" t="s">
        <v>73</v>
      </c>
      <c r="G79" s="6">
        <f>SUM(G7:G45)</f>
        <v>12262.75</v>
      </c>
      <c r="O79" s="8"/>
    </row>
    <row r="80" spans="1:15" x14ac:dyDescent="0.2">
      <c r="O80" s="8"/>
    </row>
    <row r="81" spans="15:15" x14ac:dyDescent="0.2">
      <c r="O81" s="8"/>
    </row>
    <row r="82" spans="15:15" x14ac:dyDescent="0.2">
      <c r="O82" s="8"/>
    </row>
    <row r="83" spans="15:15" x14ac:dyDescent="0.2">
      <c r="O83" s="8"/>
    </row>
    <row r="84" spans="15:15" x14ac:dyDescent="0.2">
      <c r="O84" s="8"/>
    </row>
    <row r="85" spans="15:15" x14ac:dyDescent="0.2">
      <c r="O85" s="8"/>
    </row>
    <row r="86" spans="15:15" x14ac:dyDescent="0.2">
      <c r="O86" s="8"/>
    </row>
    <row r="87" spans="15:15" x14ac:dyDescent="0.2">
      <c r="O87" s="8"/>
    </row>
    <row r="88" spans="15:15" x14ac:dyDescent="0.2">
      <c r="O88" s="8"/>
    </row>
    <row r="89" spans="15:15" x14ac:dyDescent="0.2">
      <c r="O89" s="8"/>
    </row>
    <row r="90" spans="15:15" x14ac:dyDescent="0.2">
      <c r="O90" s="8"/>
    </row>
    <row r="91" spans="15:15" x14ac:dyDescent="0.2">
      <c r="O91" s="8"/>
    </row>
    <row r="92" spans="15:15" x14ac:dyDescent="0.2">
      <c r="O92" s="8"/>
    </row>
    <row r="93" spans="15:15" x14ac:dyDescent="0.2">
      <c r="O93" s="8"/>
    </row>
    <row r="94" spans="15:15" x14ac:dyDescent="0.2">
      <c r="O94" s="8"/>
    </row>
    <row r="95" spans="15:15" x14ac:dyDescent="0.2">
      <c r="O95" s="8"/>
    </row>
    <row r="96" spans="15:15" x14ac:dyDescent="0.2">
      <c r="O96" s="8"/>
    </row>
    <row r="97" spans="15:15" x14ac:dyDescent="0.2">
      <c r="O97" s="8"/>
    </row>
    <row r="98" spans="15:15" x14ac:dyDescent="0.2">
      <c r="O98" s="8"/>
    </row>
    <row r="99" spans="15:15" x14ac:dyDescent="0.2">
      <c r="O99" s="8"/>
    </row>
    <row r="100" spans="15:15" x14ac:dyDescent="0.2">
      <c r="O100" s="8"/>
    </row>
    <row r="101" spans="15:15" x14ac:dyDescent="0.2">
      <c r="O101" s="8"/>
    </row>
    <row r="102" spans="15:15" x14ac:dyDescent="0.2">
      <c r="O102" s="8"/>
    </row>
    <row r="103" spans="15:15" x14ac:dyDescent="0.2">
      <c r="O103" s="8"/>
    </row>
    <row r="104" spans="15:15" x14ac:dyDescent="0.2">
      <c r="O104" s="8"/>
    </row>
    <row r="105" spans="15:15" x14ac:dyDescent="0.2">
      <c r="O105" s="8"/>
    </row>
    <row r="106" spans="15:15" x14ac:dyDescent="0.2">
      <c r="O106" s="8"/>
    </row>
    <row r="107" spans="15:15" x14ac:dyDescent="0.2">
      <c r="O107" s="8"/>
    </row>
    <row r="108" spans="15:15" x14ac:dyDescent="0.2">
      <c r="O108" s="8"/>
    </row>
    <row r="109" spans="15:15" x14ac:dyDescent="0.2">
      <c r="O109" s="8"/>
    </row>
    <row r="110" spans="15:15" x14ac:dyDescent="0.2">
      <c r="O110" s="8"/>
    </row>
    <row r="111" spans="15:15" x14ac:dyDescent="0.2">
      <c r="O111" s="8"/>
    </row>
    <row r="112" spans="15:15" x14ac:dyDescent="0.2">
      <c r="O112" s="8"/>
    </row>
    <row r="113" spans="15:15" x14ac:dyDescent="0.2">
      <c r="O113" s="8"/>
    </row>
    <row r="114" spans="15:15" x14ac:dyDescent="0.2">
      <c r="O114" s="8"/>
    </row>
    <row r="115" spans="15:15" x14ac:dyDescent="0.2">
      <c r="O115" s="8"/>
    </row>
    <row r="116" spans="15:15" x14ac:dyDescent="0.2">
      <c r="O116" s="8"/>
    </row>
    <row r="117" spans="15:15" x14ac:dyDescent="0.2">
      <c r="O117" s="8"/>
    </row>
    <row r="118" spans="15:15" x14ac:dyDescent="0.2">
      <c r="O118" s="8"/>
    </row>
    <row r="119" spans="15:15" x14ac:dyDescent="0.2">
      <c r="O119" s="8"/>
    </row>
    <row r="120" spans="15:15" x14ac:dyDescent="0.2">
      <c r="O120" s="8"/>
    </row>
    <row r="121" spans="15:15" x14ac:dyDescent="0.2">
      <c r="O121" s="8"/>
    </row>
    <row r="122" spans="15:15" x14ac:dyDescent="0.2">
      <c r="O122" s="8"/>
    </row>
    <row r="123" spans="15:15" x14ac:dyDescent="0.2">
      <c r="O123" s="8"/>
    </row>
    <row r="124" spans="15:15" x14ac:dyDescent="0.2">
      <c r="O124" s="8"/>
    </row>
    <row r="125" spans="15:15" x14ac:dyDescent="0.2">
      <c r="O125" s="8"/>
    </row>
    <row r="126" spans="15:15" x14ac:dyDescent="0.2">
      <c r="O126" s="8"/>
    </row>
    <row r="127" spans="15:15" x14ac:dyDescent="0.2">
      <c r="O127" s="8"/>
    </row>
    <row r="128" spans="15:15" x14ac:dyDescent="0.2">
      <c r="O128" s="8"/>
    </row>
    <row r="129" spans="15:15" x14ac:dyDescent="0.2">
      <c r="O129" s="8"/>
    </row>
    <row r="130" spans="15:15" x14ac:dyDescent="0.2">
      <c r="O130" s="8"/>
    </row>
    <row r="131" spans="15:15" x14ac:dyDescent="0.2">
      <c r="O131" s="8"/>
    </row>
    <row r="132" spans="15:15" x14ac:dyDescent="0.2">
      <c r="O132" s="8"/>
    </row>
    <row r="133" spans="15:15" x14ac:dyDescent="0.2">
      <c r="O133" s="8"/>
    </row>
    <row r="134" spans="15:15" x14ac:dyDescent="0.2">
      <c r="O134" s="8"/>
    </row>
    <row r="135" spans="15:15" x14ac:dyDescent="0.2">
      <c r="O135" s="8"/>
    </row>
    <row r="136" spans="15:15" x14ac:dyDescent="0.2">
      <c r="O136" s="8"/>
    </row>
    <row r="137" spans="15:15" x14ac:dyDescent="0.2">
      <c r="O137" s="8"/>
    </row>
    <row r="138" spans="15:15" x14ac:dyDescent="0.2">
      <c r="O138" s="8"/>
    </row>
    <row r="139" spans="15:15" x14ac:dyDescent="0.2">
      <c r="O139" s="8"/>
    </row>
    <row r="140" spans="15:15" x14ac:dyDescent="0.2">
      <c r="O140" s="8"/>
    </row>
    <row r="141" spans="15:15" x14ac:dyDescent="0.2">
      <c r="O141" s="8"/>
    </row>
    <row r="142" spans="15:15" x14ac:dyDescent="0.2">
      <c r="O142" s="8"/>
    </row>
    <row r="143" spans="15:15" x14ac:dyDescent="0.2">
      <c r="O143" s="8"/>
    </row>
    <row r="144" spans="15:15" x14ac:dyDescent="0.2">
      <c r="O144" s="8"/>
    </row>
    <row r="145" spans="1:15" x14ac:dyDescent="0.2">
      <c r="O145" s="8"/>
    </row>
    <row r="146" spans="1:15" x14ac:dyDescent="0.2">
      <c r="O146" s="8"/>
    </row>
    <row r="147" spans="1:15" x14ac:dyDescent="0.2">
      <c r="O147" s="8"/>
    </row>
    <row r="148" spans="1:15" x14ac:dyDescent="0.2">
      <c r="O148" s="8"/>
    </row>
    <row r="149" spans="1:15" x14ac:dyDescent="0.2">
      <c r="A149" s="46"/>
      <c r="B149" s="46"/>
      <c r="C149" s="46"/>
      <c r="D149" s="25"/>
      <c r="E149" s="47"/>
      <c r="F149" s="25"/>
      <c r="G149" s="48"/>
      <c r="H149" s="49"/>
      <c r="I149" s="49"/>
      <c r="J149" s="46"/>
      <c r="K149" s="46"/>
      <c r="L149" s="46"/>
      <c r="M149" s="50"/>
      <c r="N149" s="51"/>
      <c r="O149" s="52"/>
    </row>
    <row r="150" spans="1:15" x14ac:dyDescent="0.2">
      <c r="A150" s="46"/>
      <c r="B150" s="46"/>
      <c r="C150" s="46"/>
      <c r="D150" s="25"/>
      <c r="E150" s="47"/>
      <c r="F150" s="25"/>
      <c r="G150" s="48"/>
      <c r="H150" s="49"/>
      <c r="I150" s="49"/>
      <c r="J150" s="46"/>
      <c r="K150" s="46"/>
      <c r="L150" s="46"/>
      <c r="M150" s="50"/>
      <c r="N150" s="51"/>
      <c r="O150" s="52"/>
    </row>
    <row r="151" spans="1:15" x14ac:dyDescent="0.2">
      <c r="A151" s="46"/>
      <c r="B151" s="46"/>
      <c r="C151" s="46"/>
      <c r="D151" s="25"/>
      <c r="E151" s="47"/>
      <c r="F151" s="25"/>
      <c r="G151" s="48"/>
      <c r="H151" s="49"/>
      <c r="I151" s="49"/>
      <c r="J151" s="46"/>
      <c r="K151" s="46"/>
      <c r="L151" s="46"/>
      <c r="M151" s="50"/>
      <c r="N151" s="51"/>
      <c r="O151" s="52"/>
    </row>
    <row r="152" spans="1:15" x14ac:dyDescent="0.2">
      <c r="A152" s="46"/>
      <c r="B152" s="46"/>
      <c r="C152" s="46"/>
      <c r="D152" s="25"/>
      <c r="E152" s="47"/>
      <c r="F152" s="25"/>
      <c r="G152" s="48"/>
      <c r="H152" s="49"/>
      <c r="I152" s="49"/>
      <c r="J152" s="46"/>
      <c r="K152" s="46"/>
      <c r="L152" s="46"/>
      <c r="M152" s="50"/>
      <c r="N152" s="51"/>
      <c r="O152" s="52"/>
    </row>
    <row r="153" spans="1:15" x14ac:dyDescent="0.2">
      <c r="A153" s="46"/>
      <c r="B153" s="46"/>
      <c r="C153" s="46"/>
      <c r="D153" s="25"/>
      <c r="E153" s="47"/>
      <c r="F153" s="25"/>
      <c r="G153" s="48"/>
      <c r="H153" s="49"/>
      <c r="I153" s="49"/>
      <c r="J153" s="46"/>
      <c r="K153" s="46"/>
      <c r="L153" s="46"/>
      <c r="M153" s="50"/>
      <c r="N153" s="51"/>
      <c r="O153" s="52"/>
    </row>
    <row r="154" spans="1:15" x14ac:dyDescent="0.2">
      <c r="A154" s="46"/>
      <c r="B154" s="46"/>
      <c r="C154" s="46"/>
      <c r="D154" s="25"/>
      <c r="E154" s="47"/>
      <c r="F154" s="25"/>
      <c r="G154" s="48"/>
      <c r="H154" s="49"/>
      <c r="I154" s="49"/>
      <c r="J154" s="46"/>
      <c r="K154" s="46"/>
      <c r="L154" s="46"/>
      <c r="M154" s="50"/>
      <c r="N154" s="51"/>
      <c r="O154" s="52"/>
    </row>
    <row r="155" spans="1:15" x14ac:dyDescent="0.2">
      <c r="A155" s="46"/>
      <c r="B155" s="46"/>
      <c r="C155" s="46"/>
      <c r="D155" s="25"/>
      <c r="E155" s="47"/>
      <c r="F155" s="25"/>
      <c r="G155" s="48"/>
      <c r="H155" s="49"/>
      <c r="I155" s="49"/>
      <c r="J155" s="46"/>
      <c r="K155" s="46"/>
      <c r="L155" s="46"/>
      <c r="M155" s="50"/>
      <c r="N155" s="51"/>
      <c r="O155" s="52"/>
    </row>
    <row r="156" spans="1:15" x14ac:dyDescent="0.2">
      <c r="A156" s="46"/>
      <c r="B156" s="46"/>
      <c r="C156" s="46"/>
      <c r="D156" s="25"/>
      <c r="E156" s="47"/>
      <c r="F156" s="25"/>
      <c r="G156" s="48"/>
      <c r="H156" s="49"/>
      <c r="I156" s="49"/>
      <c r="J156" s="46"/>
      <c r="K156" s="46"/>
      <c r="L156" s="46"/>
      <c r="M156" s="50"/>
      <c r="N156" s="51"/>
      <c r="O156" s="52"/>
    </row>
    <row r="157" spans="1:15" x14ac:dyDescent="0.2">
      <c r="A157" s="46"/>
      <c r="B157" s="46"/>
      <c r="C157" s="46"/>
      <c r="D157" s="25"/>
      <c r="E157" s="47"/>
      <c r="F157" s="25"/>
      <c r="G157" s="48"/>
      <c r="H157" s="49"/>
      <c r="I157" s="49"/>
      <c r="J157" s="46"/>
      <c r="K157" s="46"/>
      <c r="L157" s="46"/>
      <c r="M157" s="50"/>
      <c r="N157" s="51"/>
      <c r="O157" s="52"/>
    </row>
    <row r="158" spans="1:15" x14ac:dyDescent="0.2">
      <c r="A158" s="46"/>
      <c r="B158" s="46"/>
      <c r="C158" s="46"/>
      <c r="D158" s="25"/>
      <c r="E158" s="47"/>
      <c r="F158" s="25"/>
      <c r="G158" s="48"/>
      <c r="H158" s="49"/>
      <c r="I158" s="49"/>
      <c r="J158" s="46"/>
      <c r="K158" s="46"/>
      <c r="L158" s="46"/>
      <c r="M158" s="50"/>
      <c r="N158" s="51"/>
      <c r="O158" s="52"/>
    </row>
    <row r="159" spans="1:15" x14ac:dyDescent="0.2">
      <c r="A159" s="46"/>
      <c r="B159" s="46"/>
      <c r="C159" s="46"/>
      <c r="D159" s="25"/>
      <c r="E159" s="47"/>
      <c r="F159" s="25"/>
      <c r="G159" s="48"/>
      <c r="H159" s="49"/>
      <c r="I159" s="49"/>
      <c r="J159" s="46"/>
      <c r="K159" s="46"/>
      <c r="L159" s="46"/>
      <c r="M159" s="50"/>
      <c r="N159" s="51"/>
      <c r="O159" s="52"/>
    </row>
    <row r="160" spans="1:15" x14ac:dyDescent="0.2">
      <c r="A160" s="46"/>
      <c r="B160" s="46"/>
      <c r="C160" s="46"/>
      <c r="D160" s="25"/>
      <c r="E160" s="47"/>
      <c r="F160" s="25"/>
      <c r="G160" s="48"/>
      <c r="H160" s="49"/>
      <c r="I160" s="49"/>
      <c r="J160" s="46"/>
      <c r="K160" s="46"/>
      <c r="L160" s="46"/>
      <c r="M160" s="50"/>
      <c r="N160" s="51"/>
      <c r="O160" s="52"/>
    </row>
    <row r="161" spans="1:15" x14ac:dyDescent="0.2">
      <c r="A161" s="46"/>
      <c r="B161" s="46"/>
      <c r="C161" s="46"/>
      <c r="D161" s="25"/>
      <c r="E161" s="47"/>
      <c r="F161" s="25"/>
      <c r="G161" s="48"/>
      <c r="H161" s="49"/>
      <c r="I161" s="49"/>
      <c r="J161" s="46"/>
      <c r="K161" s="46"/>
      <c r="L161" s="46"/>
      <c r="M161" s="50"/>
      <c r="N161" s="51"/>
      <c r="O161" s="52"/>
    </row>
    <row r="162" spans="1:15" x14ac:dyDescent="0.2">
      <c r="A162" s="46"/>
      <c r="B162" s="46"/>
      <c r="C162" s="46"/>
      <c r="D162" s="25"/>
      <c r="E162" s="47"/>
      <c r="F162" s="25"/>
      <c r="G162" s="48"/>
      <c r="H162" s="49"/>
      <c r="I162" s="49"/>
      <c r="J162" s="46"/>
      <c r="K162" s="46"/>
      <c r="L162" s="46"/>
      <c r="M162" s="50"/>
      <c r="N162" s="51"/>
      <c r="O162" s="52"/>
    </row>
    <row r="163" spans="1:15" x14ac:dyDescent="0.2">
      <c r="A163" s="46"/>
      <c r="B163" s="46"/>
      <c r="C163" s="46"/>
      <c r="D163" s="25"/>
      <c r="E163" s="47"/>
      <c r="F163" s="25"/>
      <c r="G163" s="48"/>
      <c r="H163" s="49"/>
      <c r="I163" s="49"/>
      <c r="J163" s="46"/>
      <c r="K163" s="46"/>
      <c r="L163" s="46"/>
      <c r="M163" s="50"/>
      <c r="N163" s="51"/>
      <c r="O163" s="52"/>
    </row>
    <row r="164" spans="1:15" x14ac:dyDescent="0.2">
      <c r="A164" s="46"/>
      <c r="B164" s="46"/>
      <c r="C164" s="46"/>
      <c r="D164" s="25"/>
      <c r="E164" s="47"/>
      <c r="F164" s="25"/>
      <c r="G164" s="48"/>
      <c r="H164" s="49"/>
      <c r="I164" s="49"/>
      <c r="J164" s="46"/>
      <c r="K164" s="46"/>
      <c r="L164" s="46"/>
      <c r="M164" s="50"/>
      <c r="N164" s="51"/>
      <c r="O164" s="52"/>
    </row>
    <row r="165" spans="1:15" x14ac:dyDescent="0.2">
      <c r="A165" s="46"/>
      <c r="B165" s="46"/>
      <c r="C165" s="46"/>
      <c r="D165" s="25"/>
      <c r="E165" s="47"/>
      <c r="F165" s="25"/>
      <c r="G165" s="48"/>
      <c r="H165" s="49"/>
      <c r="I165" s="49"/>
      <c r="J165" s="46"/>
      <c r="K165" s="46"/>
      <c r="L165" s="46"/>
      <c r="M165" s="50"/>
      <c r="N165" s="51"/>
      <c r="O165" s="52"/>
    </row>
    <row r="166" spans="1:15" x14ac:dyDescent="0.2">
      <c r="A166" s="46"/>
      <c r="B166" s="46"/>
      <c r="C166" s="46"/>
      <c r="D166" s="25"/>
      <c r="E166" s="47"/>
      <c r="F166" s="25"/>
      <c r="G166" s="48"/>
      <c r="H166" s="49"/>
      <c r="I166" s="49"/>
      <c r="J166" s="46"/>
      <c r="K166" s="46"/>
      <c r="L166" s="46"/>
      <c r="M166" s="50"/>
      <c r="N166" s="51"/>
      <c r="O166" s="52"/>
    </row>
    <row r="167" spans="1:15" x14ac:dyDescent="0.2">
      <c r="A167" s="46"/>
      <c r="B167" s="46"/>
      <c r="C167" s="46"/>
      <c r="D167" s="25"/>
      <c r="E167" s="47"/>
      <c r="F167" s="25"/>
      <c r="G167" s="48"/>
      <c r="H167" s="49"/>
      <c r="I167" s="49"/>
      <c r="J167" s="46"/>
      <c r="K167" s="46"/>
      <c r="L167" s="46"/>
      <c r="M167" s="50"/>
      <c r="N167" s="51"/>
      <c r="O167" s="52"/>
    </row>
    <row r="168" spans="1:15" x14ac:dyDescent="0.2">
      <c r="A168" s="46"/>
      <c r="B168" s="46"/>
      <c r="C168" s="46"/>
      <c r="D168" s="25"/>
      <c r="E168" s="47"/>
      <c r="F168" s="25"/>
      <c r="G168" s="48"/>
      <c r="H168" s="49"/>
      <c r="I168" s="49"/>
      <c r="J168" s="46"/>
      <c r="K168" s="46"/>
      <c r="L168" s="46"/>
      <c r="M168" s="50"/>
      <c r="N168" s="51"/>
      <c r="O168" s="52"/>
    </row>
    <row r="169" spans="1:15" x14ac:dyDescent="0.2">
      <c r="A169" s="46"/>
      <c r="B169" s="46"/>
      <c r="C169" s="46"/>
      <c r="D169" s="25"/>
      <c r="E169" s="47"/>
      <c r="F169" s="25"/>
      <c r="G169" s="48"/>
      <c r="H169" s="49"/>
      <c r="I169" s="49"/>
      <c r="J169" s="46"/>
      <c r="K169" s="46"/>
      <c r="L169" s="46"/>
      <c r="M169" s="50"/>
      <c r="N169" s="51"/>
      <c r="O169" s="52"/>
    </row>
    <row r="170" spans="1:15" x14ac:dyDescent="0.2">
      <c r="A170" s="46"/>
      <c r="B170" s="46"/>
      <c r="C170" s="46"/>
      <c r="D170" s="25"/>
      <c r="E170" s="47"/>
      <c r="F170" s="25"/>
      <c r="G170" s="48"/>
      <c r="H170" s="49"/>
      <c r="I170" s="49"/>
      <c r="J170" s="46"/>
      <c r="K170" s="46"/>
      <c r="L170" s="46"/>
      <c r="M170" s="50"/>
      <c r="N170" s="51"/>
      <c r="O170" s="52"/>
    </row>
    <row r="171" spans="1:15" x14ac:dyDescent="0.2">
      <c r="A171" s="46"/>
      <c r="B171" s="46"/>
      <c r="C171" s="46"/>
      <c r="D171" s="25"/>
      <c r="E171" s="47"/>
      <c r="F171" s="25"/>
      <c r="G171" s="48"/>
      <c r="H171" s="49"/>
      <c r="I171" s="49"/>
      <c r="J171" s="46"/>
      <c r="K171" s="46"/>
      <c r="L171" s="46"/>
      <c r="M171" s="50"/>
      <c r="N171" s="51"/>
      <c r="O171" s="52"/>
    </row>
    <row r="172" spans="1:15" x14ac:dyDescent="0.2">
      <c r="A172" s="46"/>
      <c r="B172" s="46"/>
      <c r="C172" s="46"/>
      <c r="D172" s="25"/>
      <c r="E172" s="47"/>
      <c r="F172" s="25"/>
      <c r="G172" s="48"/>
      <c r="H172" s="49"/>
      <c r="I172" s="49"/>
      <c r="J172" s="46"/>
      <c r="K172" s="46"/>
      <c r="L172" s="46"/>
      <c r="M172" s="50"/>
      <c r="N172" s="51"/>
      <c r="O172" s="52"/>
    </row>
    <row r="173" spans="1:15" x14ac:dyDescent="0.2">
      <c r="A173" s="46"/>
      <c r="B173" s="46"/>
      <c r="C173" s="46"/>
      <c r="D173" s="25"/>
      <c r="E173" s="47"/>
      <c r="F173" s="25"/>
      <c r="G173" s="48"/>
      <c r="H173" s="49"/>
      <c r="I173" s="49"/>
      <c r="J173" s="46"/>
      <c r="K173" s="46"/>
      <c r="L173" s="46"/>
      <c r="M173" s="50"/>
      <c r="N173" s="51"/>
      <c r="O173" s="52"/>
    </row>
    <row r="174" spans="1:15" x14ac:dyDescent="0.2">
      <c r="A174" s="46"/>
      <c r="B174" s="46"/>
      <c r="C174" s="46"/>
      <c r="D174" s="25"/>
      <c r="E174" s="47"/>
      <c r="F174" s="25"/>
      <c r="G174" s="48"/>
      <c r="H174" s="49"/>
      <c r="I174" s="49"/>
      <c r="J174" s="46"/>
      <c r="K174" s="46"/>
      <c r="L174" s="46"/>
      <c r="M174" s="50"/>
      <c r="N174" s="51"/>
      <c r="O174" s="53"/>
    </row>
    <row r="175" spans="1:15" ht="48" x14ac:dyDescent="0.2">
      <c r="A175" s="54" t="s">
        <v>68</v>
      </c>
      <c r="B175" s="54"/>
      <c r="C175" s="55"/>
      <c r="D175" s="56"/>
      <c r="E175" s="57"/>
      <c r="F175" s="56"/>
      <c r="G175" s="58"/>
      <c r="H175" s="55"/>
      <c r="I175" s="55"/>
      <c r="J175" s="55"/>
      <c r="K175" s="55"/>
      <c r="L175" s="55"/>
      <c r="M175" s="59" t="s">
        <v>74</v>
      </c>
      <c r="N175" s="59" t="s">
        <v>75</v>
      </c>
      <c r="O175" s="60"/>
    </row>
    <row r="176" spans="1:15" x14ac:dyDescent="0.2">
      <c r="M176" s="23">
        <v>0</v>
      </c>
      <c r="N176" s="23">
        <v>0</v>
      </c>
    </row>
  </sheetData>
  <mergeCells count="7">
    <mergeCell ref="A56:P56"/>
    <mergeCell ref="A43:P43"/>
    <mergeCell ref="A1:D1"/>
    <mergeCell ref="A6:O6"/>
    <mergeCell ref="A11:O11"/>
    <mergeCell ref="A24:O24"/>
    <mergeCell ref="A31:P31"/>
  </mergeCells>
  <pageMargins left="0.70000000000000007" right="0.70000000000000007" top="1.181102362204725" bottom="1.181102362204725" header="0.78740157480314998" footer="0.78740157480314998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Übersicht</vt:lpstr>
      <vt:lpstr>Anträge</vt:lpstr>
      <vt:lpstr>Übersicht!Druckbereich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AStANaut</dc:creator>
  <cp:lastModifiedBy>Microsoft Office User</cp:lastModifiedBy>
  <cp:revision>17</cp:revision>
  <dcterms:created xsi:type="dcterms:W3CDTF">2016-10-11T10:10:23Z</dcterms:created>
  <dcterms:modified xsi:type="dcterms:W3CDTF">2022-07-03T18:08:29Z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