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ate1904="1" defaultThemeVersion="166925"/>
  <mc:AlternateContent xmlns:mc="http://schemas.openxmlformats.org/markup-compatibility/2006">
    <mc:Choice Requires="x15">
      <x15ac:absPath xmlns:x15ac="http://schemas.microsoft.com/office/spreadsheetml/2010/11/ac" url="C:\Users\amyhu\Documents\"/>
    </mc:Choice>
  </mc:AlternateContent>
  <xr:revisionPtr revIDLastSave="0" documentId="13_ncr:1_{1AAABE97-306B-4DF5-B6E3-BDFB8A65B877}" xr6:coauthVersionLast="47" xr6:coauthVersionMax="47" xr10:uidLastSave="{00000000-0000-0000-0000-000000000000}"/>
  <bookViews>
    <workbookView xWindow="-110" yWindow="-110" windowWidth="19420" windowHeight="10420" tabRatio="500" firstSheet="4" activeTab="9" xr2:uid="{00000000-000D-0000-FFFF-FFFF00000000}"/>
  </bookViews>
  <sheets>
    <sheet name="Allgemeine Informationen" sheetId="1" r:id="rId1"/>
    <sheet name="Okt" sheetId="2" r:id="rId2"/>
    <sheet name="Nov" sheetId="3" r:id="rId3"/>
    <sheet name="Dez" sheetId="4" r:id="rId4"/>
    <sheet name="Jan" sheetId="5" r:id="rId5"/>
    <sheet name="Feb" sheetId="6" r:id="rId6"/>
    <sheet name="Mär" sheetId="7" r:id="rId7"/>
    <sheet name="Apr" sheetId="8" r:id="rId8"/>
    <sheet name="Mai" sheetId="9" r:id="rId9"/>
    <sheet name="Jun" sheetId="10" r:id="rId10"/>
  </sheets>
  <externalReferences>
    <externalReference r:id="rId11"/>
  </externalReferenc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34" i="10" l="1"/>
  <c r="E34" i="10"/>
  <c r="F33" i="10"/>
  <c r="E33" i="10"/>
  <c r="F32" i="10"/>
  <c r="E32" i="10"/>
  <c r="F31" i="10"/>
  <c r="E31" i="10"/>
  <c r="F30" i="10"/>
  <c r="E30" i="10"/>
  <c r="F29" i="10"/>
  <c r="E29" i="10"/>
  <c r="F28" i="10"/>
  <c r="E28" i="10"/>
  <c r="F27" i="10"/>
  <c r="E27" i="10"/>
  <c r="F26" i="10"/>
  <c r="E26" i="10"/>
  <c r="F25" i="10"/>
  <c r="E25" i="10"/>
  <c r="E24" i="10"/>
  <c r="F23" i="10"/>
  <c r="E23" i="10"/>
  <c r="F22" i="10"/>
  <c r="E22" i="10"/>
  <c r="F21" i="10"/>
  <c r="E21" i="10"/>
  <c r="F20" i="10"/>
  <c r="E20" i="10"/>
  <c r="F19" i="10"/>
  <c r="E19" i="10"/>
  <c r="F18" i="10"/>
  <c r="E18" i="10"/>
  <c r="F17" i="10"/>
  <c r="E17" i="10"/>
  <c r="F16" i="10"/>
  <c r="E16" i="10"/>
  <c r="F15" i="10"/>
  <c r="E15" i="10"/>
  <c r="F14" i="10"/>
  <c r="E14" i="10"/>
  <c r="F13" i="10"/>
  <c r="E13" i="10"/>
  <c r="F12" i="10"/>
  <c r="E12" i="10"/>
  <c r="F11" i="10"/>
  <c r="E11" i="10"/>
  <c r="F10" i="10"/>
  <c r="E10" i="10"/>
  <c r="F9" i="10"/>
  <c r="E9" i="10"/>
  <c r="F8" i="10"/>
  <c r="E8" i="10"/>
  <c r="F7" i="10"/>
  <c r="E7" i="10"/>
  <c r="F6" i="10"/>
  <c r="E6" i="10"/>
  <c r="F5" i="10"/>
  <c r="E5" i="10"/>
  <c r="F4" i="10"/>
  <c r="E4" i="10"/>
  <c r="F34" i="9"/>
  <c r="E34" i="9"/>
  <c r="F33" i="9"/>
  <c r="E33" i="9"/>
  <c r="F32" i="9"/>
  <c r="E32" i="9"/>
  <c r="F31" i="9"/>
  <c r="E31" i="9"/>
  <c r="F30" i="9"/>
  <c r="E30" i="9"/>
  <c r="F29" i="9"/>
  <c r="E29" i="9"/>
  <c r="F28" i="9"/>
  <c r="F27" i="9"/>
  <c r="E27" i="9"/>
  <c r="F26" i="9"/>
  <c r="F25" i="9"/>
  <c r="E25" i="9"/>
  <c r="F24" i="9"/>
  <c r="E24" i="9"/>
  <c r="F23" i="9"/>
  <c r="E23" i="9"/>
  <c r="F22" i="9"/>
  <c r="E22" i="9"/>
  <c r="F21" i="9"/>
  <c r="F20" i="9"/>
  <c r="E20" i="9"/>
  <c r="F19" i="9"/>
  <c r="E19" i="9"/>
  <c r="F18" i="9"/>
  <c r="E18" i="9"/>
  <c r="F17" i="9"/>
  <c r="E17" i="9"/>
  <c r="F16" i="9"/>
  <c r="F15" i="9"/>
  <c r="E15" i="9"/>
  <c r="F14" i="9"/>
  <c r="E14" i="9"/>
  <c r="F13" i="9"/>
  <c r="E13" i="9"/>
  <c r="F12" i="9"/>
  <c r="F11" i="9"/>
  <c r="E11" i="9"/>
  <c r="F10" i="9"/>
  <c r="E10" i="9"/>
  <c r="F9" i="9"/>
  <c r="F8" i="9"/>
  <c r="E8" i="9"/>
  <c r="F7" i="9"/>
  <c r="F6" i="9"/>
  <c r="E6" i="9"/>
  <c r="F5" i="9"/>
  <c r="E5" i="9"/>
  <c r="F4" i="9"/>
  <c r="E4" i="9"/>
  <c r="F34" i="8"/>
  <c r="E34" i="8"/>
  <c r="F33" i="8"/>
  <c r="E33" i="8"/>
  <c r="F32" i="8"/>
  <c r="E32" i="8"/>
  <c r="F31" i="8"/>
  <c r="E31" i="8"/>
  <c r="F30" i="8"/>
  <c r="E30" i="8"/>
  <c r="F29" i="8"/>
  <c r="E29" i="8"/>
  <c r="F28" i="8"/>
  <c r="E28" i="8"/>
  <c r="F27" i="8"/>
  <c r="E27" i="8"/>
  <c r="F26" i="8"/>
  <c r="E26" i="8"/>
  <c r="F25" i="8"/>
  <c r="E25" i="8"/>
  <c r="F24" i="8"/>
  <c r="E24" i="8"/>
  <c r="F23" i="8"/>
  <c r="E23" i="8"/>
  <c r="F22" i="8"/>
  <c r="E22" i="8"/>
  <c r="F21" i="8"/>
  <c r="E21" i="8"/>
  <c r="F20" i="8"/>
  <c r="E20" i="8"/>
  <c r="F19" i="8"/>
  <c r="E19" i="8"/>
  <c r="F18" i="8"/>
  <c r="E18" i="8"/>
  <c r="F17" i="8"/>
  <c r="E17" i="8"/>
  <c r="F16" i="8"/>
  <c r="E16" i="8"/>
  <c r="F15" i="8"/>
  <c r="E15" i="8"/>
  <c r="F14" i="8"/>
  <c r="E14" i="8"/>
  <c r="F13" i="8"/>
  <c r="E13" i="8"/>
  <c r="F12" i="8"/>
  <c r="E12" i="8"/>
  <c r="F11" i="8"/>
  <c r="E11" i="8"/>
  <c r="F10" i="8"/>
  <c r="E10" i="8"/>
  <c r="F9" i="8"/>
  <c r="E9" i="8"/>
  <c r="F8" i="8"/>
  <c r="E8" i="8"/>
  <c r="F7" i="8"/>
  <c r="F6" i="8"/>
  <c r="E6" i="8"/>
  <c r="F5" i="8"/>
  <c r="E5" i="8"/>
  <c r="F4" i="8"/>
  <c r="E4" i="8"/>
  <c r="G35" i="10"/>
  <c r="C2" i="10"/>
  <c r="G1" i="10"/>
  <c r="C1" i="10"/>
  <c r="G35" i="9"/>
  <c r="C2" i="9"/>
  <c r="G1" i="9"/>
  <c r="C1" i="9"/>
  <c r="G35" i="8"/>
  <c r="C2" i="8"/>
  <c r="G1" i="8"/>
  <c r="C1" i="8"/>
  <c r="G35" i="7"/>
  <c r="E34" i="7"/>
  <c r="E33" i="7"/>
  <c r="E32" i="7"/>
  <c r="E30" i="7"/>
  <c r="F30" i="7" s="1"/>
  <c r="E29" i="7"/>
  <c r="F29" i="7" s="1"/>
  <c r="E28" i="7"/>
  <c r="E25" i="7"/>
  <c r="E24" i="7"/>
  <c r="E23" i="7"/>
  <c r="F23" i="7" s="1"/>
  <c r="E22" i="7"/>
  <c r="F22" i="7" s="1"/>
  <c r="E21" i="7"/>
  <c r="F21" i="7" s="1"/>
  <c r="E20" i="7"/>
  <c r="F20" i="7" s="1"/>
  <c r="E19" i="7"/>
  <c r="F19" i="7" s="1"/>
  <c r="E18" i="7"/>
  <c r="F18" i="7" s="1"/>
  <c r="E17" i="7"/>
  <c r="F17" i="7" s="1"/>
  <c r="E16" i="7"/>
  <c r="F16" i="7" s="1"/>
  <c r="E15" i="7"/>
  <c r="F15" i="7" s="1"/>
  <c r="E14" i="7"/>
  <c r="F14" i="7" s="1"/>
  <c r="E13" i="7"/>
  <c r="F13" i="7" s="1"/>
  <c r="F12" i="7"/>
  <c r="E11" i="7"/>
  <c r="F11" i="7" s="1"/>
  <c r="F10" i="7"/>
  <c r="E9" i="7"/>
  <c r="F9" i="7" s="1"/>
  <c r="E8" i="7"/>
  <c r="F8" i="7" s="1"/>
  <c r="E7" i="7"/>
  <c r="F7" i="7" s="1"/>
  <c r="F6" i="7"/>
  <c r="F5" i="7"/>
  <c r="F4" i="7"/>
  <c r="C2" i="7"/>
  <c r="G1" i="7"/>
  <c r="C1" i="7"/>
  <c r="G35" i="6"/>
  <c r="E34" i="6"/>
  <c r="F34" i="6" s="1"/>
  <c r="E33" i="6"/>
  <c r="F33" i="6" s="1"/>
  <c r="E32" i="6"/>
  <c r="F32" i="6" s="1"/>
  <c r="E31" i="6"/>
  <c r="F31" i="6" s="1"/>
  <c r="E30" i="6"/>
  <c r="F30" i="6" s="1"/>
  <c r="E29" i="6"/>
  <c r="F29" i="6" s="1"/>
  <c r="E28" i="6"/>
  <c r="F28" i="6" s="1"/>
  <c r="E27" i="6"/>
  <c r="F27" i="6" s="1"/>
  <c r="E26" i="6"/>
  <c r="F26" i="6" s="1"/>
  <c r="E25" i="6"/>
  <c r="F25" i="6" s="1"/>
  <c r="E24" i="6"/>
  <c r="F24" i="6" s="1"/>
  <c r="E23" i="6"/>
  <c r="F23" i="6" s="1"/>
  <c r="E22" i="6"/>
  <c r="F22" i="6" s="1"/>
  <c r="E21" i="6"/>
  <c r="F21" i="6" s="1"/>
  <c r="E20" i="6"/>
  <c r="F20" i="6" s="1"/>
  <c r="E19" i="6"/>
  <c r="F19" i="6" s="1"/>
  <c r="F18" i="6"/>
  <c r="E17" i="6"/>
  <c r="F17" i="6" s="1"/>
  <c r="E16" i="6"/>
  <c r="F16" i="6" s="1"/>
  <c r="E15" i="6"/>
  <c r="F15" i="6" s="1"/>
  <c r="F14" i="6"/>
  <c r="E13" i="6"/>
  <c r="F13" i="6" s="1"/>
  <c r="E12" i="6"/>
  <c r="F12" i="6" s="1"/>
  <c r="F11" i="6"/>
  <c r="E10" i="6"/>
  <c r="F10" i="6" s="1"/>
  <c r="E9" i="6"/>
  <c r="F9" i="6" s="1"/>
  <c r="E8" i="6"/>
  <c r="F8" i="6" s="1"/>
  <c r="E7" i="6"/>
  <c r="F7" i="6" s="1"/>
  <c r="E6" i="6"/>
  <c r="F6" i="6" s="1"/>
  <c r="E5" i="6"/>
  <c r="F5" i="6" s="1"/>
  <c r="E4" i="6"/>
  <c r="F4" i="6" s="1"/>
  <c r="C2" i="6"/>
  <c r="G1" i="6"/>
  <c r="C1" i="6"/>
  <c r="G35" i="5"/>
  <c r="F34" i="5"/>
  <c r="E33" i="5"/>
  <c r="F33" i="5" s="1"/>
  <c r="E32" i="5"/>
  <c r="F32" i="5" s="1"/>
  <c r="F31" i="5"/>
  <c r="E30" i="5"/>
  <c r="F30" i="5" s="1"/>
  <c r="E29" i="5"/>
  <c r="F29" i="5" s="1"/>
  <c r="E28" i="5"/>
  <c r="F28" i="5" s="1"/>
  <c r="F27" i="5"/>
  <c r="E26" i="5"/>
  <c r="F26" i="5" s="1"/>
  <c r="E25" i="5"/>
  <c r="F25" i="5" s="1"/>
  <c r="E24" i="5"/>
  <c r="F24" i="5" s="1"/>
  <c r="E23" i="5"/>
  <c r="F23" i="5" s="1"/>
  <c r="F22" i="5"/>
  <c r="E21" i="5"/>
  <c r="F21" i="5" s="1"/>
  <c r="F20" i="5"/>
  <c r="E19" i="5"/>
  <c r="F19" i="5" s="1"/>
  <c r="E18" i="5"/>
  <c r="F18" i="5" s="1"/>
  <c r="E17" i="5"/>
  <c r="F17" i="5" s="1"/>
  <c r="F16" i="5"/>
  <c r="E15" i="5"/>
  <c r="F15" i="5" s="1"/>
  <c r="E14" i="5"/>
  <c r="F14" i="5" s="1"/>
  <c r="E13" i="5"/>
  <c r="F13" i="5" s="1"/>
  <c r="E12" i="5"/>
  <c r="F12" i="5" s="1"/>
  <c r="E11" i="5"/>
  <c r="F11" i="5" s="1"/>
  <c r="E10" i="5"/>
  <c r="E9" i="5"/>
  <c r="E8" i="5"/>
  <c r="E7" i="5"/>
  <c r="E6" i="5"/>
  <c r="E5" i="5"/>
  <c r="F5" i="5" s="1"/>
  <c r="E4" i="5"/>
  <c r="F4" i="5" s="1"/>
  <c r="C2" i="5"/>
  <c r="G1" i="5"/>
  <c r="C1" i="5"/>
  <c r="G35" i="4"/>
  <c r="E34" i="4"/>
  <c r="E33" i="4"/>
  <c r="E32" i="4"/>
  <c r="E31" i="4"/>
  <c r="E30" i="4"/>
  <c r="E29" i="4"/>
  <c r="F29" i="4" s="1"/>
  <c r="E28" i="4"/>
  <c r="F28" i="4" s="1"/>
  <c r="E27" i="4"/>
  <c r="E25" i="4"/>
  <c r="E24" i="4"/>
  <c r="E23" i="4"/>
  <c r="E22" i="4"/>
  <c r="F22" i="4" s="1"/>
  <c r="E21" i="4"/>
  <c r="F21" i="4" s="1"/>
  <c r="E20" i="4"/>
  <c r="E19" i="4"/>
  <c r="F19" i="4" s="1"/>
  <c r="E18" i="4"/>
  <c r="E17" i="4"/>
  <c r="E15" i="4"/>
  <c r="F15" i="4" s="1"/>
  <c r="E14" i="4"/>
  <c r="F14" i="4" s="1"/>
  <c r="E13" i="4"/>
  <c r="E12" i="4"/>
  <c r="E11" i="4"/>
  <c r="E10" i="4"/>
  <c r="E9" i="4"/>
  <c r="E8" i="4"/>
  <c r="F8" i="4" s="1"/>
  <c r="E7" i="4"/>
  <c r="F7" i="4" s="1"/>
  <c r="E6" i="4"/>
  <c r="E5" i="4"/>
  <c r="F4" i="4"/>
  <c r="C2" i="4"/>
  <c r="G1" i="4"/>
  <c r="C1" i="4"/>
  <c r="G35" i="3"/>
  <c r="E34" i="3"/>
  <c r="F34" i="3" s="1"/>
  <c r="E33" i="3"/>
  <c r="F33" i="3" s="1"/>
  <c r="E32" i="3"/>
  <c r="F32" i="3" s="1"/>
  <c r="E31" i="3"/>
  <c r="F31" i="3" s="1"/>
  <c r="E30" i="3"/>
  <c r="F30" i="3" s="1"/>
  <c r="E29" i="3"/>
  <c r="F29" i="3" s="1"/>
  <c r="E28" i="3"/>
  <c r="F28" i="3" s="1"/>
  <c r="E27" i="3"/>
  <c r="F27" i="3" s="1"/>
  <c r="E26" i="3"/>
  <c r="F26" i="3" s="1"/>
  <c r="E25" i="3"/>
  <c r="F25" i="3" s="1"/>
  <c r="E24" i="3"/>
  <c r="F24" i="3" s="1"/>
  <c r="E23" i="3"/>
  <c r="F23" i="3" s="1"/>
  <c r="E22" i="3"/>
  <c r="F22" i="3" s="1"/>
  <c r="E21" i="3"/>
  <c r="F21" i="3" s="1"/>
  <c r="E20" i="3"/>
  <c r="F20" i="3" s="1"/>
  <c r="E19" i="3"/>
  <c r="F19" i="3" s="1"/>
  <c r="E18" i="3"/>
  <c r="F18" i="3" s="1"/>
  <c r="E17" i="3"/>
  <c r="F17" i="3" s="1"/>
  <c r="E16" i="3"/>
  <c r="F16" i="3" s="1"/>
  <c r="E15" i="3"/>
  <c r="F15" i="3" s="1"/>
  <c r="E14" i="3"/>
  <c r="F14" i="3" s="1"/>
  <c r="E13" i="3"/>
  <c r="F13" i="3" s="1"/>
  <c r="E12" i="3"/>
  <c r="F12" i="3" s="1"/>
  <c r="F11" i="3"/>
  <c r="E10" i="3"/>
  <c r="F10" i="3" s="1"/>
  <c r="E9" i="3"/>
  <c r="F9" i="3" s="1"/>
  <c r="E8" i="3"/>
  <c r="F8" i="3" s="1"/>
  <c r="F7" i="3"/>
  <c r="F6" i="3"/>
  <c r="E5" i="3"/>
  <c r="F5" i="3" s="1"/>
  <c r="E4" i="3"/>
  <c r="F4" i="3" s="1"/>
  <c r="C2" i="3"/>
  <c r="G1" i="3"/>
  <c r="C1" i="3"/>
  <c r="F37" i="2"/>
  <c r="G35" i="2"/>
  <c r="E34" i="2"/>
  <c r="F34" i="2" s="1"/>
  <c r="E33" i="2"/>
  <c r="F33" i="2" s="1"/>
  <c r="E32" i="2"/>
  <c r="F32" i="2" s="1"/>
  <c r="F31" i="2"/>
  <c r="E29" i="2"/>
  <c r="F28" i="2"/>
  <c r="E27" i="2"/>
  <c r="F27" i="2" s="1"/>
  <c r="E26" i="2"/>
  <c r="E25" i="2"/>
  <c r="E24" i="2"/>
  <c r="E23" i="2"/>
  <c r="E22" i="2"/>
  <c r="F21" i="2"/>
  <c r="E20" i="2"/>
  <c r="F20" i="2" s="1"/>
  <c r="E19" i="2"/>
  <c r="E18" i="2"/>
  <c r="E17" i="2"/>
  <c r="E16" i="2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8" i="2"/>
  <c r="F8" i="2" s="1"/>
  <c r="E7" i="2"/>
  <c r="F7" i="2" s="1"/>
  <c r="E6" i="2"/>
  <c r="F6" i="2" s="1"/>
  <c r="E5" i="2"/>
  <c r="F5" i="2" s="1"/>
  <c r="E4" i="2"/>
  <c r="F4" i="2" s="1"/>
  <c r="C2" i="2"/>
  <c r="G1" i="2"/>
  <c r="C1" i="2"/>
  <c r="C14" i="1"/>
  <c r="C7" i="1"/>
  <c r="F10" i="5" l="1"/>
  <c r="F27" i="4"/>
  <c r="F26" i="4"/>
  <c r="F5" i="4"/>
  <c r="F6" i="4"/>
  <c r="F9" i="4"/>
  <c r="F10" i="4"/>
  <c r="F11" i="4"/>
  <c r="F12" i="4"/>
  <c r="F25" i="4"/>
  <c r="F30" i="4"/>
  <c r="F31" i="4"/>
  <c r="F32" i="4"/>
  <c r="F33" i="4"/>
  <c r="F34" i="4"/>
  <c r="F6" i="5"/>
  <c r="F7" i="5"/>
  <c r="F8" i="5"/>
  <c r="F9" i="5"/>
  <c r="F31" i="7"/>
  <c r="F18" i="4"/>
  <c r="F16" i="4"/>
  <c r="F20" i="4"/>
  <c r="F23" i="4"/>
  <c r="F13" i="4"/>
  <c r="F17" i="4"/>
  <c r="F24" i="4"/>
  <c r="F17" i="2"/>
  <c r="F24" i="2"/>
  <c r="F18" i="2"/>
  <c r="F27" i="7"/>
  <c r="F16" i="2"/>
  <c r="F25" i="2"/>
  <c r="F36" i="4"/>
  <c r="F25" i="7"/>
  <c r="F33" i="7"/>
  <c r="F35" i="10"/>
  <c r="F22" i="2"/>
  <c r="F19" i="2"/>
  <c r="F23" i="2"/>
  <c r="F26" i="2"/>
  <c r="F29" i="2"/>
  <c r="F36" i="2"/>
  <c r="F30" i="2"/>
  <c r="F35" i="6"/>
  <c r="F35" i="3"/>
  <c r="F36" i="10"/>
  <c r="F36" i="8"/>
  <c r="F36" i="6"/>
  <c r="F36" i="5"/>
  <c r="F35" i="8"/>
  <c r="F34" i="7"/>
  <c r="F36" i="3"/>
  <c r="F35" i="5"/>
  <c r="F36" i="7"/>
  <c r="F36" i="9"/>
  <c r="F24" i="7"/>
  <c r="F26" i="7"/>
  <c r="F28" i="7"/>
  <c r="F32" i="7"/>
  <c r="F35" i="9"/>
  <c r="F35" i="4" l="1"/>
  <c r="F35" i="2"/>
  <c r="F38" i="2" s="1"/>
  <c r="F37" i="3" s="1"/>
  <c r="F38" i="3" s="1"/>
  <c r="F37" i="4" s="1"/>
  <c r="F35" i="7"/>
  <c r="F38" i="4" l="1"/>
  <c r="F37" i="5" s="1"/>
  <c r="F38" i="5" s="1"/>
  <c r="F37" i="6" s="1"/>
  <c r="F38" i="6" s="1"/>
  <c r="F37" i="7" s="1"/>
  <c r="F38" i="7" s="1"/>
  <c r="F37" i="8" s="1"/>
  <c r="F38" i="8" s="1"/>
  <c r="F37" i="9" s="1"/>
  <c r="F38" i="9" s="1"/>
  <c r="F37" i="10" s="1"/>
  <c r="F38" i="10" s="1"/>
</calcChain>
</file>

<file path=xl/sharedStrings.xml><?xml version="1.0" encoding="utf-8"?>
<sst xmlns="http://schemas.openxmlformats.org/spreadsheetml/2006/main" count="474" uniqueCount="133">
  <si>
    <t>Name</t>
  </si>
  <si>
    <t>Amy Hubach</t>
  </si>
  <si>
    <t>Werktage für das Jahr 2021/22</t>
  </si>
  <si>
    <t>Abteilung</t>
  </si>
  <si>
    <t>Öffentlichkeitsarbeit</t>
  </si>
  <si>
    <t>Oktober</t>
  </si>
  <si>
    <t>Durschnittliche Arbeitszeit pro Woche:</t>
  </si>
  <si>
    <t>November</t>
  </si>
  <si>
    <t>Arbeitstage pro Woche:</t>
  </si>
  <si>
    <t>Dezember</t>
  </si>
  <si>
    <t>Durschnittliche Arbeitszeit pro Tag:</t>
  </si>
  <si>
    <t>Januar</t>
  </si>
  <si>
    <t>Überstunden aus Vorjahr</t>
  </si>
  <si>
    <t>Februar</t>
  </si>
  <si>
    <t>März</t>
  </si>
  <si>
    <t>April</t>
  </si>
  <si>
    <t>Urlaubstage für 2021</t>
  </si>
  <si>
    <t>Mai</t>
  </si>
  <si>
    <t>Urlaubstage für 2022</t>
  </si>
  <si>
    <t>Juni</t>
  </si>
  <si>
    <t>Urlaubstage genommen</t>
  </si>
  <si>
    <t>Resturlaub</t>
  </si>
  <si>
    <t>Name:</t>
  </si>
  <si>
    <t>Abteilung:</t>
  </si>
  <si>
    <t>Monat:</t>
  </si>
  <si>
    <t>Tag</t>
  </si>
  <si>
    <t>Beginn</t>
  </si>
  <si>
    <t>Ende</t>
  </si>
  <si>
    <t>Pause</t>
  </si>
  <si>
    <t>Arbeitsstunden</t>
  </si>
  <si>
    <t>Abwesenheit</t>
  </si>
  <si>
    <t>Bemerkungen</t>
  </si>
  <si>
    <t>tägl. Arbeit</t>
  </si>
  <si>
    <t>Podcast Aufnahme</t>
  </si>
  <si>
    <t>Personalversammlung, co-working</t>
  </si>
  <si>
    <t xml:space="preserve">Podcast und Erstibeutel </t>
  </si>
  <si>
    <t>Ersti-Begrüßung</t>
  </si>
  <si>
    <t>co-working mit Layout</t>
  </si>
  <si>
    <t>Planung Podcast</t>
  </si>
  <si>
    <t>basta Treffen mit Vorstand</t>
  </si>
  <si>
    <t>Podcast, StuPa</t>
  </si>
  <si>
    <t>Podcast Schnitt</t>
  </si>
  <si>
    <t>co-working, AStA Sitzung</t>
  </si>
  <si>
    <t>Podcast Release</t>
  </si>
  <si>
    <t>Arbeitstunden gesamt</t>
  </si>
  <si>
    <t>Sollstunden / Monat</t>
  </si>
  <si>
    <t>+/- Saldo Vormonat</t>
  </si>
  <si>
    <t>Aktuelles Zeitkonto</t>
  </si>
  <si>
    <t>Abwesenheit:</t>
  </si>
  <si>
    <t>U</t>
  </si>
  <si>
    <t>=</t>
  </si>
  <si>
    <t>Urlaub</t>
  </si>
  <si>
    <t>K</t>
  </si>
  <si>
    <t>Krankheit</t>
  </si>
  <si>
    <t>Unterschrift Mitarbeiter*in</t>
  </si>
  <si>
    <t>F</t>
  </si>
  <si>
    <t>Feiertag</t>
  </si>
  <si>
    <t>B</t>
  </si>
  <si>
    <t>Betriebsferien</t>
  </si>
  <si>
    <t>Unterschrift Vorstand</t>
  </si>
  <si>
    <t>co-working, Austauschtreffen</t>
  </si>
  <si>
    <t>AStA-Sitzung, tägl. Arbeit</t>
  </si>
  <si>
    <t>Podcast Aufnahme, tägl. Arbeit</t>
  </si>
  <si>
    <t>Austausch ÖA und Vorstand</t>
  </si>
  <si>
    <t>AStA Sitzung, tägl. Arbeit</t>
  </si>
  <si>
    <t>Austausch mit FH, tägl. Arbeit</t>
  </si>
  <si>
    <t>Podcast Aufnahme, Schnitt</t>
  </si>
  <si>
    <t>co-working mit Layout, Web</t>
  </si>
  <si>
    <t>AStA-Sitzung</t>
  </si>
  <si>
    <t xml:space="preserve">Podcast Schnitt </t>
  </si>
  <si>
    <t>Rundgang AStA Büro, Podcastbesprechung</t>
  </si>
  <si>
    <t>Podcast Aufnahme, Rückmeldung Sommersemester Post</t>
  </si>
  <si>
    <t>Beratungspost in Verbindung mit den Themen, die Studis beschäftigen</t>
  </si>
  <si>
    <t>Podcast Rohschnitt, Meeting mit Ökologie</t>
  </si>
  <si>
    <t>Mails</t>
  </si>
  <si>
    <t>Ankündigung Seebrücke, Sprachcafé</t>
  </si>
  <si>
    <t>tägl. Arbeit, Statement zu der Freiversuchsregelung</t>
  </si>
  <si>
    <t>Podcastplanung, Holocaust Remembrance Day</t>
  </si>
  <si>
    <t>Sticker Besprechung Werbung Podcast, Klarstellung: Corona-Sonderzahlungen</t>
  </si>
  <si>
    <t>Podcastaufnahme, Reels, Story</t>
  </si>
  <si>
    <t>tägl. Arbeit, Instagram Story</t>
  </si>
  <si>
    <t>tägl. Arbeit, Podcastschnitt, Meeting mit Ökologie</t>
  </si>
  <si>
    <t>tägl. Arbeit, Sitzung, Podcastplanung</t>
  </si>
  <si>
    <t>tägl. Arbeit, Öffnungszeiten UB Post</t>
  </si>
  <si>
    <t xml:space="preserve">tägl. Arbeit, Härtefallanträge-Post gestalten </t>
  </si>
  <si>
    <t>tägl. Arbeit, Überlebenstipps während der Pandemie</t>
  </si>
  <si>
    <t>ÜA</t>
  </si>
  <si>
    <t>Gestaltung, Planung Inhalte</t>
  </si>
  <si>
    <t>tägl. Arbeit, Podcastplanung</t>
  </si>
  <si>
    <t>tägl. Arbeit, fem. Kampfwoche Vorbereitung</t>
  </si>
  <si>
    <t xml:space="preserve">co-working </t>
  </si>
  <si>
    <t xml:space="preserve">tägl. Arbeit </t>
  </si>
  <si>
    <t>Podcastaufnahme</t>
  </si>
  <si>
    <t>feministische Kampfwoche</t>
  </si>
  <si>
    <t>Instagram LIVE Betreuung</t>
  </si>
  <si>
    <t>tägl. Arbeit, fem. Kampfwoche</t>
  </si>
  <si>
    <t>tägl. Arbeit, Rückerstattung Semesterticket</t>
  </si>
  <si>
    <t>tägl. Arbeit, Gedenktage Posts</t>
  </si>
  <si>
    <t>Bewerbung Wahlorgane Post</t>
  </si>
  <si>
    <t>Erinnerung Semesterticket, tägl. Arbeit</t>
  </si>
  <si>
    <t>yooweedoo Nachbereitung</t>
  </si>
  <si>
    <t>Reelschnitt</t>
  </si>
  <si>
    <t xml:space="preserve">Trans* Day of Visibility, Neues Semester </t>
  </si>
  <si>
    <t xml:space="preserve">Post Beginn neues Semester </t>
  </si>
  <si>
    <t>Bewerbung zero waste</t>
  </si>
  <si>
    <t>CAU Card validieren Post</t>
  </si>
  <si>
    <t>Neue Audiomaxfolge</t>
  </si>
  <si>
    <t>Podcastschnitt</t>
  </si>
  <si>
    <t>Ersti Hilfe Posts vorbereiten</t>
  </si>
  <si>
    <t>Ersti Hilfe Posts gestalten</t>
  </si>
  <si>
    <t>Erste Hilfe Kurs Bewerbung, Impfwoche Gestaltung</t>
  </si>
  <si>
    <t>Ersti Hilfe Post</t>
  </si>
  <si>
    <t>Themenwoche Inklusion: Planung Und Gestaltung</t>
  </si>
  <si>
    <t>Podcastaufnahme, Beginn Themenwoche Inklusion</t>
  </si>
  <si>
    <t>Neue Folge Audiomax</t>
  </si>
  <si>
    <t>MHAW 2022: Planung und Gestaltung</t>
  </si>
  <si>
    <t>Plakatentwurf für SoPo, Beginn MHAW 2022</t>
  </si>
  <si>
    <t>co-working, Post Open Mic zum IDAHOBIT*</t>
  </si>
  <si>
    <t>Podcastplanung, tägl. Arbeit</t>
  </si>
  <si>
    <t>Posts für MHAW abschließen, tägl. Arbeit</t>
  </si>
  <si>
    <t>Feedback MHAW betreuen</t>
  </si>
  <si>
    <t>Themenwoche Rechte Bedrohungen und Einschüchterungsversuche (RBUEV): Planung und Gestaltung</t>
  </si>
  <si>
    <t>Themenwoche RBUEV: Planung und Gestaltung, Podcastschnitt</t>
  </si>
  <si>
    <t>Bewerbung Kidical Mass und PCS 6.0, Podcastschnitt</t>
  </si>
  <si>
    <t>Reelschnitt Instagram, IDAHOBIT*Posts</t>
  </si>
  <si>
    <t>Post für Themenwoche RBUEV</t>
  </si>
  <si>
    <t>Podcastaufnahme, special IPN fellowships Post</t>
  </si>
  <si>
    <t>Mails, tägl. Arbeit, Podcast veröffentlichen</t>
  </si>
  <si>
    <t>co-working, Heizkostenzuschusspost</t>
  </si>
  <si>
    <t>Post "Was ist Ableismus? - Wie kann ich Ally sein?", Queer History Veranstaltung</t>
  </si>
  <si>
    <t>Mails, Plakatentwurf</t>
  </si>
  <si>
    <t>co-working, tägl. Arbeit, Posts, Podcastschnitt</t>
  </si>
  <si>
    <t>Podcastschnitt und Planung/Veröffentlichung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</si>
</sst>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hh]:mm"/>
    <numFmt numFmtId="165" formatCode="0.0"/>
  </numFmts>
  <fonts count="11" x14ac:knownFonts="1">
    <font>
      <sz val="11"/>
      <color rgb="FF000000"/>
      <name val="Calibri"/>
      <family val="2"/>
      <charset val="1"/>
    </font>
    <font>
      <sz val="11"/>
      <color rgb="FF000000"/>
      <name val="Calibri Light"/>
      <family val="2"/>
      <charset val="1"/>
    </font>
    <font>
      <sz val="14"/>
      <color rgb="FF000000"/>
      <name val="Calibri Light"/>
      <family val="2"/>
      <charset val="1"/>
    </font>
    <font>
      <b/>
      <sz val="14"/>
      <color rgb="FF000000"/>
      <name val="Calibri Light"/>
      <family val="2"/>
      <charset val="1"/>
    </font>
    <font>
      <b/>
      <sz val="11"/>
      <color rgb="FF000000"/>
      <name val="Calibri Light"/>
      <family val="2"/>
      <charset val="1"/>
    </font>
    <font>
      <sz val="11"/>
      <name val="Calibri Light"/>
      <family val="2"/>
      <charset val="1"/>
    </font>
    <font>
      <sz val="11"/>
      <color rgb="FFFF0000"/>
      <name val="Calibri Light"/>
      <family val="2"/>
      <charset val="1"/>
    </font>
    <font>
      <sz val="11"/>
      <color theme="1"/>
      <name val="Calibri Light"/>
      <family val="2"/>
      <charset val="1"/>
    </font>
    <font>
      <sz val="14"/>
      <name val="Calibri Light"/>
      <family val="2"/>
      <charset val="1"/>
    </font>
    <font>
      <b/>
      <sz val="14"/>
      <name val="Calibri Light"/>
      <family val="2"/>
      <charset val="1"/>
    </font>
    <font>
      <b/>
      <sz val="11"/>
      <name val="Calibri Light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D0CECE"/>
        <bgColor rgb="FFCCCCFF"/>
      </patternFill>
    </fill>
    <fill>
      <patternFill patternType="solid">
        <fgColor rgb="FFE7E6E6"/>
        <bgColor rgb="FFD0CECE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rgb="FF70AD47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1" xfId="0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164" fontId="0" fillId="2" borderId="1" xfId="0" applyNumberFormat="1" applyFill="1" applyBorder="1" applyAlignment="1">
      <alignment horizontal="left" vertical="center"/>
    </xf>
    <xf numFmtId="2" fontId="0" fillId="2" borderId="1" xfId="0" applyNumberFormat="1" applyFill="1" applyBorder="1" applyAlignment="1">
      <alignment horizontal="left" vertical="center"/>
    </xf>
    <xf numFmtId="164" fontId="0" fillId="0" borderId="1" xfId="0" applyNumberFormat="1" applyBorder="1" applyAlignment="1">
      <alignment horizontal="left" vertical="center"/>
    </xf>
    <xf numFmtId="1" fontId="0" fillId="0" borderId="1" xfId="0" applyNumberFormat="1" applyBorder="1" applyAlignment="1">
      <alignment horizontal="left" vertical="center"/>
    </xf>
    <xf numFmtId="165" fontId="0" fillId="0" borderId="1" xfId="0" applyNumberFormat="1" applyBorder="1" applyAlignment="1">
      <alignment horizontal="left" vertical="center"/>
    </xf>
    <xf numFmtId="0" fontId="1" fillId="0" borderId="0" xfId="0" applyFont="1" applyAlignment="1">
      <alignment vertical="center"/>
    </xf>
    <xf numFmtId="0" fontId="2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3" borderId="1" xfId="0" applyFont="1" applyFill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164" fontId="6" fillId="0" borderId="1" xfId="0" applyNumberFormat="1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164" fontId="7" fillId="0" borderId="1" xfId="0" applyNumberFormat="1" applyFont="1" applyBorder="1" applyAlignment="1">
      <alignment vertical="center"/>
    </xf>
    <xf numFmtId="0" fontId="8" fillId="0" borderId="2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3" borderId="1" xfId="0" applyFont="1" applyFill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FF000000"/>
      <rgbColor rgb="FFE7E6E6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70AD47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myhu/Downloads/Arbeitszeiterfassung_AmyHubach21_22-ab%20Oktober%2013%20Stunde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gemeine Informationen"/>
      <sheetName val="Okt"/>
      <sheetName val="Nov"/>
      <sheetName val="Dez"/>
      <sheetName val="Jan"/>
      <sheetName val="Feb"/>
      <sheetName val="Mär"/>
      <sheetName val="Apr"/>
      <sheetName val="Mai"/>
      <sheetName val="Jun"/>
    </sheetNames>
    <sheetDataSet>
      <sheetData sheetId="0">
        <row r="7">
          <cell r="C7">
            <v>0.10833333333333332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4">
          <cell r="C4">
            <v>0.59722222222222221</v>
          </cell>
          <cell r="D4">
            <v>0.63541666666666663</v>
          </cell>
          <cell r="E4">
            <v>0</v>
          </cell>
        </row>
        <row r="5">
          <cell r="E5">
            <v>0</v>
          </cell>
        </row>
        <row r="6">
          <cell r="E6">
            <v>0</v>
          </cell>
        </row>
        <row r="7">
          <cell r="C7">
            <v>0.375</v>
          </cell>
          <cell r="D7">
            <v>0.69097222222222221</v>
          </cell>
          <cell r="E7">
            <v>0.23611111111111113</v>
          </cell>
        </row>
        <row r="8">
          <cell r="C8">
            <v>0.44444444444444442</v>
          </cell>
          <cell r="D8">
            <v>0.5</v>
          </cell>
          <cell r="E8">
            <v>0</v>
          </cell>
        </row>
        <row r="9">
          <cell r="C9">
            <v>0.52777777777777779</v>
          </cell>
          <cell r="D9">
            <v>0.57291666666666663</v>
          </cell>
          <cell r="E9">
            <v>0</v>
          </cell>
        </row>
        <row r="10">
          <cell r="C10">
            <v>0.46527777777777773</v>
          </cell>
          <cell r="D10">
            <v>0.52430555555555558</v>
          </cell>
          <cell r="E10">
            <v>0</v>
          </cell>
        </row>
        <row r="11">
          <cell r="C11">
            <v>0.4201388888888889</v>
          </cell>
          <cell r="D11">
            <v>0.50694444444444442</v>
          </cell>
          <cell r="E11">
            <v>0</v>
          </cell>
        </row>
        <row r="12">
          <cell r="E12">
            <v>0</v>
          </cell>
        </row>
        <row r="13">
          <cell r="E13">
            <v>0</v>
          </cell>
        </row>
        <row r="14">
          <cell r="E14">
            <v>0</v>
          </cell>
        </row>
        <row r="15">
          <cell r="E15">
            <v>0</v>
          </cell>
        </row>
        <row r="16">
          <cell r="E16">
            <v>0</v>
          </cell>
        </row>
        <row r="17">
          <cell r="C17">
            <v>0.73611111111111116</v>
          </cell>
          <cell r="D17">
            <v>0.81597222222222221</v>
          </cell>
          <cell r="E17">
            <v>0</v>
          </cell>
        </row>
        <row r="18">
          <cell r="E18">
            <v>0</v>
          </cell>
        </row>
        <row r="19">
          <cell r="C19">
            <v>0.6875</v>
          </cell>
          <cell r="D19">
            <v>0.8125</v>
          </cell>
          <cell r="E19">
            <v>0</v>
          </cell>
        </row>
        <row r="20">
          <cell r="E20">
            <v>0</v>
          </cell>
        </row>
        <row r="21">
          <cell r="E21">
            <v>0</v>
          </cell>
        </row>
        <row r="22">
          <cell r="C22">
            <v>0.38541666666666669</v>
          </cell>
          <cell r="D22">
            <v>0.5</v>
          </cell>
          <cell r="E22">
            <v>0</v>
          </cell>
        </row>
        <row r="23">
          <cell r="C23">
            <v>0.75694444444444453</v>
          </cell>
          <cell r="D23">
            <v>0.8125</v>
          </cell>
          <cell r="E23">
            <v>0</v>
          </cell>
        </row>
        <row r="24">
          <cell r="C24">
            <v>0.55902777777777779</v>
          </cell>
          <cell r="D24">
            <v>0.71527777777777779</v>
          </cell>
          <cell r="E24">
            <v>0</v>
          </cell>
        </row>
        <row r="25">
          <cell r="C25">
            <v>0.41666666666666669</v>
          </cell>
          <cell r="D25">
            <v>0.61458333333333337</v>
          </cell>
          <cell r="E25">
            <v>0</v>
          </cell>
        </row>
        <row r="26">
          <cell r="E26">
            <v>0</v>
          </cell>
        </row>
        <row r="27">
          <cell r="E27">
            <v>0</v>
          </cell>
        </row>
        <row r="28">
          <cell r="C28">
            <v>0.39583333333333331</v>
          </cell>
          <cell r="D28">
            <v>0.5625</v>
          </cell>
          <cell r="E28">
            <v>0</v>
          </cell>
        </row>
        <row r="29">
          <cell r="C29">
            <v>0.75</v>
          </cell>
          <cell r="D29">
            <v>0.80208333333333337</v>
          </cell>
          <cell r="E29">
            <v>0</v>
          </cell>
        </row>
        <row r="30">
          <cell r="C30">
            <v>0.58333333333333337</v>
          </cell>
          <cell r="D30">
            <v>0.64583333333333337</v>
          </cell>
          <cell r="E30">
            <v>0</v>
          </cell>
        </row>
        <row r="31">
          <cell r="C31">
            <v>0.4375</v>
          </cell>
          <cell r="D31">
            <v>0.64930555555555558</v>
          </cell>
          <cell r="E31">
            <v>0</v>
          </cell>
        </row>
        <row r="32">
          <cell r="C32">
            <v>0.3576388888888889</v>
          </cell>
          <cell r="D32">
            <v>0.3888888888888889</v>
          </cell>
          <cell r="E32">
            <v>0</v>
          </cell>
        </row>
        <row r="33">
          <cell r="E33">
            <v>0</v>
          </cell>
        </row>
        <row r="34">
          <cell r="E34">
            <v>0</v>
          </cell>
        </row>
      </sheetData>
      <sheetData sheetId="8">
        <row r="4">
          <cell r="E4">
            <v>0</v>
          </cell>
        </row>
        <row r="5">
          <cell r="C5">
            <v>0.375</v>
          </cell>
          <cell r="D5">
            <v>0.4826388888888889</v>
          </cell>
          <cell r="E5">
            <v>0</v>
          </cell>
        </row>
        <row r="6">
          <cell r="C6">
            <v>0.42708333333333331</v>
          </cell>
          <cell r="D6">
            <v>0.52083333333333337</v>
          </cell>
          <cell r="E6">
            <v>0</v>
          </cell>
        </row>
        <row r="7">
          <cell r="C7">
            <v>0.3576388888888889</v>
          </cell>
          <cell r="D7">
            <v>0.65277777777777779</v>
          </cell>
          <cell r="E7">
            <v>0.23611111111111113</v>
          </cell>
        </row>
        <row r="8">
          <cell r="C8">
            <v>0.35416666666666669</v>
          </cell>
          <cell r="D8">
            <v>0.44444444444444442</v>
          </cell>
          <cell r="E8">
            <v>0</v>
          </cell>
        </row>
        <row r="9">
          <cell r="C9">
            <v>0.3888888888888889</v>
          </cell>
          <cell r="D9">
            <v>0.78125</v>
          </cell>
          <cell r="E9">
            <v>0.3298611111111111</v>
          </cell>
        </row>
        <row r="10">
          <cell r="E10">
            <v>0</v>
          </cell>
        </row>
        <row r="11">
          <cell r="E11">
            <v>0</v>
          </cell>
        </row>
        <row r="12">
          <cell r="C12">
            <v>0.38194444444444442</v>
          </cell>
          <cell r="D12">
            <v>0.53125</v>
          </cell>
          <cell r="E12">
            <v>3.8194444444444441E-2</v>
          </cell>
        </row>
        <row r="13">
          <cell r="C13">
            <v>0.54166666666666663</v>
          </cell>
          <cell r="D13">
            <v>0.59375</v>
          </cell>
          <cell r="E13">
            <v>0</v>
          </cell>
        </row>
        <row r="14">
          <cell r="C14">
            <v>0.62847222222222221</v>
          </cell>
          <cell r="D14">
            <v>0.72916666666666663</v>
          </cell>
          <cell r="E14">
            <v>0</v>
          </cell>
        </row>
        <row r="15">
          <cell r="E15">
            <v>0</v>
          </cell>
        </row>
        <row r="16">
          <cell r="C16">
            <v>0.70833333333333337</v>
          </cell>
          <cell r="D16">
            <v>0.88888888888888884</v>
          </cell>
          <cell r="E16">
            <v>8.3333333333333329E-2</v>
          </cell>
        </row>
        <row r="17">
          <cell r="E17">
            <v>0</v>
          </cell>
        </row>
        <row r="18">
          <cell r="E18">
            <v>0</v>
          </cell>
        </row>
        <row r="19">
          <cell r="C19">
            <v>0.46875</v>
          </cell>
          <cell r="D19">
            <v>0.53819444444444442</v>
          </cell>
          <cell r="E19">
            <v>0</v>
          </cell>
        </row>
        <row r="20">
          <cell r="C20">
            <v>0.56944444444444442</v>
          </cell>
          <cell r="D20">
            <v>0.58333333333333337</v>
          </cell>
          <cell r="E20">
            <v>0</v>
          </cell>
        </row>
        <row r="21">
          <cell r="C21">
            <v>0.33333333333333331</v>
          </cell>
          <cell r="D21">
            <v>0.63194444444444442</v>
          </cell>
          <cell r="E21">
            <v>0.21875</v>
          </cell>
        </row>
        <row r="22">
          <cell r="C22">
            <v>0.37152777777777773</v>
          </cell>
          <cell r="D22">
            <v>0.42708333333333331</v>
          </cell>
          <cell r="E22">
            <v>0</v>
          </cell>
        </row>
        <row r="23">
          <cell r="E23">
            <v>0</v>
          </cell>
        </row>
        <row r="24">
          <cell r="E24">
            <v>0</v>
          </cell>
        </row>
        <row r="25">
          <cell r="E25">
            <v>0</v>
          </cell>
        </row>
        <row r="26">
          <cell r="C26">
            <v>0.43055555555555558</v>
          </cell>
          <cell r="D26">
            <v>0.56597222222222221</v>
          </cell>
          <cell r="E26">
            <v>3.4722222222222224E-2</v>
          </cell>
        </row>
        <row r="27">
          <cell r="C27">
            <v>0.43402777777777773</v>
          </cell>
          <cell r="D27">
            <v>0.52777777777777779</v>
          </cell>
          <cell r="E27">
            <v>0</v>
          </cell>
        </row>
        <row r="28">
          <cell r="C28">
            <v>0.5</v>
          </cell>
          <cell r="D28">
            <v>0.64930555555555558</v>
          </cell>
          <cell r="E28">
            <v>7.6388888888888895E-2</v>
          </cell>
        </row>
        <row r="29">
          <cell r="C29">
            <v>0.35416666666666669</v>
          </cell>
          <cell r="D29">
            <v>0.40625</v>
          </cell>
          <cell r="E29">
            <v>0</v>
          </cell>
        </row>
        <row r="30">
          <cell r="E30">
            <v>0</v>
          </cell>
        </row>
        <row r="31">
          <cell r="E31">
            <v>0</v>
          </cell>
        </row>
        <row r="32">
          <cell r="E32">
            <v>0</v>
          </cell>
        </row>
        <row r="33">
          <cell r="E33">
            <v>0</v>
          </cell>
        </row>
        <row r="34">
          <cell r="E34">
            <v>0</v>
          </cell>
        </row>
      </sheetData>
      <sheetData sheetId="9">
        <row r="4">
          <cell r="E4">
            <v>0</v>
          </cell>
        </row>
        <row r="5">
          <cell r="E5">
            <v>0</v>
          </cell>
        </row>
        <row r="6">
          <cell r="E6">
            <v>0</v>
          </cell>
        </row>
        <row r="7">
          <cell r="E7">
            <v>0</v>
          </cell>
        </row>
        <row r="8">
          <cell r="E8">
            <v>0</v>
          </cell>
        </row>
        <row r="9">
          <cell r="E9">
            <v>0</v>
          </cell>
        </row>
        <row r="10">
          <cell r="C10">
            <v>0.35416666666666669</v>
          </cell>
          <cell r="D10">
            <v>0.4548611111111111</v>
          </cell>
          <cell r="E10">
            <v>0</v>
          </cell>
        </row>
        <row r="11">
          <cell r="C11">
            <v>0.625</v>
          </cell>
          <cell r="D11">
            <v>0.64236111111111105</v>
          </cell>
          <cell r="E11">
            <v>0</v>
          </cell>
        </row>
        <row r="12">
          <cell r="C12">
            <v>0.375</v>
          </cell>
          <cell r="D12">
            <v>0.39583333333333331</v>
          </cell>
          <cell r="E12">
            <v>0</v>
          </cell>
        </row>
        <row r="13">
          <cell r="E13">
            <v>0</v>
          </cell>
        </row>
        <row r="14">
          <cell r="E14">
            <v>0</v>
          </cell>
        </row>
        <row r="15">
          <cell r="E15">
            <v>0</v>
          </cell>
        </row>
        <row r="16">
          <cell r="C16">
            <v>0.41666666666666669</v>
          </cell>
          <cell r="D16">
            <v>0.47916666666666669</v>
          </cell>
          <cell r="E16">
            <v>0</v>
          </cell>
        </row>
        <row r="17">
          <cell r="C17">
            <v>0.39930555555555558</v>
          </cell>
          <cell r="D17">
            <v>0.49652777777777773</v>
          </cell>
          <cell r="E17">
            <v>0</v>
          </cell>
        </row>
        <row r="18">
          <cell r="C18">
            <v>0.35416666666666669</v>
          </cell>
          <cell r="D18">
            <v>0.375</v>
          </cell>
          <cell r="E18">
            <v>0</v>
          </cell>
        </row>
        <row r="19">
          <cell r="C19">
            <v>0.38541666666666669</v>
          </cell>
          <cell r="D19">
            <v>0.47916666666666669</v>
          </cell>
          <cell r="E19">
            <v>0</v>
          </cell>
        </row>
        <row r="20">
          <cell r="E20">
            <v>0</v>
          </cell>
        </row>
        <row r="21">
          <cell r="E21">
            <v>0</v>
          </cell>
        </row>
        <row r="22">
          <cell r="E22">
            <v>0</v>
          </cell>
        </row>
        <row r="23">
          <cell r="E23">
            <v>0</v>
          </cell>
        </row>
        <row r="25">
          <cell r="E25">
            <v>0</v>
          </cell>
        </row>
        <row r="26">
          <cell r="E26">
            <v>0</v>
          </cell>
        </row>
        <row r="27">
          <cell r="E27">
            <v>0</v>
          </cell>
        </row>
        <row r="28">
          <cell r="E28">
            <v>0</v>
          </cell>
        </row>
        <row r="29">
          <cell r="E29">
            <v>0</v>
          </cell>
        </row>
        <row r="30">
          <cell r="E30">
            <v>0</v>
          </cell>
        </row>
        <row r="31">
          <cell r="E31">
            <v>0</v>
          </cell>
        </row>
        <row r="32">
          <cell r="E32">
            <v>0</v>
          </cell>
        </row>
        <row r="33">
          <cell r="E33">
            <v>0</v>
          </cell>
        </row>
        <row r="34">
          <cell r="E34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F15"/>
  <sheetViews>
    <sheetView zoomScaleNormal="100" workbookViewId="0">
      <selection activeCell="C8" sqref="C8"/>
    </sheetView>
  </sheetViews>
  <sheetFormatPr baseColWidth="10" defaultColWidth="8.7265625" defaultRowHeight="14.5" x14ac:dyDescent="0.35"/>
  <cols>
    <col min="1" max="1" width="11.453125"/>
    <col min="2" max="2" width="35.7265625" customWidth="1"/>
    <col min="3" max="3" width="22.54296875" customWidth="1"/>
    <col min="4" max="4" width="11.453125"/>
    <col min="5" max="5" width="10.7265625" customWidth="1"/>
    <col min="6" max="6" width="15.7265625" customWidth="1"/>
    <col min="7" max="1025" width="11.453125"/>
  </cols>
  <sheetData>
    <row r="3" spans="2:6" x14ac:dyDescent="0.35">
      <c r="B3" s="1" t="s">
        <v>0</v>
      </c>
      <c r="C3" s="2" t="s">
        <v>1</v>
      </c>
      <c r="D3" s="3"/>
      <c r="E3" s="48" t="s">
        <v>2</v>
      </c>
      <c r="F3" s="48"/>
    </row>
    <row r="4" spans="2:6" x14ac:dyDescent="0.35">
      <c r="B4" s="1" t="s">
        <v>3</v>
      </c>
      <c r="C4" s="2" t="s">
        <v>4</v>
      </c>
      <c r="D4" s="3"/>
      <c r="E4" s="1" t="s">
        <v>5</v>
      </c>
      <c r="F4" s="1">
        <v>21</v>
      </c>
    </row>
    <row r="5" spans="2:6" x14ac:dyDescent="0.35">
      <c r="B5" s="1" t="s">
        <v>6</v>
      </c>
      <c r="C5" s="4">
        <v>0.54166666666666663</v>
      </c>
      <c r="D5" s="3"/>
      <c r="E5" s="1" t="s">
        <v>7</v>
      </c>
      <c r="F5" s="1">
        <v>22</v>
      </c>
    </row>
    <row r="6" spans="2:6" x14ac:dyDescent="0.35">
      <c r="B6" s="1" t="s">
        <v>8</v>
      </c>
      <c r="C6" s="5">
        <v>5</v>
      </c>
      <c r="D6" s="3"/>
      <c r="E6" s="1" t="s">
        <v>9</v>
      </c>
      <c r="F6" s="1">
        <v>23</v>
      </c>
    </row>
    <row r="7" spans="2:6" x14ac:dyDescent="0.35">
      <c r="B7" s="1" t="s">
        <v>10</v>
      </c>
      <c r="C7" s="6">
        <f>C5/C6</f>
        <v>0.10833333333333332</v>
      </c>
      <c r="D7" s="3"/>
      <c r="E7" s="1" t="s">
        <v>11</v>
      </c>
      <c r="F7" s="1">
        <v>21</v>
      </c>
    </row>
    <row r="8" spans="2:6" x14ac:dyDescent="0.35">
      <c r="B8" s="1" t="s">
        <v>12</v>
      </c>
      <c r="C8" s="4">
        <v>1.8194444444444444</v>
      </c>
      <c r="D8" s="3"/>
      <c r="E8" s="1" t="s">
        <v>13</v>
      </c>
      <c r="F8" s="1">
        <v>20</v>
      </c>
    </row>
    <row r="9" spans="2:6" x14ac:dyDescent="0.35">
      <c r="B9" s="3"/>
      <c r="C9" s="3"/>
      <c r="D9" s="3"/>
      <c r="E9" s="1" t="s">
        <v>14</v>
      </c>
      <c r="F9" s="1">
        <v>23</v>
      </c>
    </row>
    <row r="10" spans="2:6" x14ac:dyDescent="0.35">
      <c r="B10" s="3"/>
      <c r="C10" s="3"/>
      <c r="D10" s="3"/>
      <c r="E10" s="1" t="s">
        <v>15</v>
      </c>
      <c r="F10" s="1">
        <v>21</v>
      </c>
    </row>
    <row r="11" spans="2:6" x14ac:dyDescent="0.35">
      <c r="B11" s="1" t="s">
        <v>16</v>
      </c>
      <c r="C11" s="2">
        <v>15</v>
      </c>
      <c r="D11" s="3"/>
      <c r="E11" s="1" t="s">
        <v>17</v>
      </c>
      <c r="F11" s="1">
        <v>22</v>
      </c>
    </row>
    <row r="12" spans="2:6" x14ac:dyDescent="0.35">
      <c r="B12" s="1" t="s">
        <v>18</v>
      </c>
      <c r="C12" s="2">
        <v>15</v>
      </c>
      <c r="D12" s="3"/>
      <c r="E12" s="1" t="s">
        <v>19</v>
      </c>
      <c r="F12" s="1">
        <v>22</v>
      </c>
    </row>
    <row r="13" spans="2:6" x14ac:dyDescent="0.35">
      <c r="B13" s="1" t="s">
        <v>20</v>
      </c>
      <c r="C13" s="7">
        <v>7</v>
      </c>
      <c r="D13" s="3"/>
      <c r="E13" s="1"/>
      <c r="F13" s="1"/>
    </row>
    <row r="14" spans="2:6" x14ac:dyDescent="0.35">
      <c r="B14" s="1" t="s">
        <v>21</v>
      </c>
      <c r="C14" s="8">
        <f>C11+C12-C13</f>
        <v>23</v>
      </c>
      <c r="D14" s="3"/>
      <c r="E14" s="1"/>
      <c r="F14" s="1"/>
    </row>
    <row r="15" spans="2:6" x14ac:dyDescent="0.35">
      <c r="B15" s="3"/>
      <c r="C15" s="3"/>
      <c r="D15" s="3"/>
      <c r="E15" s="1"/>
      <c r="F15" s="1"/>
    </row>
  </sheetData>
  <mergeCells count="1">
    <mergeCell ref="E3:F3"/>
  </mergeCells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MK43"/>
  <sheetViews>
    <sheetView showGridLines="0" tabSelected="1" zoomScale="130" zoomScaleNormal="130" workbookViewId="0">
      <selection activeCell="H24" sqref="H24"/>
    </sheetView>
  </sheetViews>
  <sheetFormatPr baseColWidth="10" defaultColWidth="8.7265625" defaultRowHeight="14.5" x14ac:dyDescent="0.35"/>
  <cols>
    <col min="1" max="1" width="3.54296875" style="9" customWidth="1"/>
    <col min="2" max="2" width="8.453125" style="9" customWidth="1"/>
    <col min="3" max="5" width="11.54296875" style="9" customWidth="1"/>
    <col min="6" max="6" width="14.1796875" style="9" customWidth="1"/>
    <col min="7" max="7" width="12" style="9" customWidth="1"/>
    <col min="8" max="8" width="22.54296875" style="9" customWidth="1"/>
    <col min="9" max="9" width="2.54296875" style="9" customWidth="1"/>
    <col min="10" max="1025" width="11.453125" style="9"/>
  </cols>
  <sheetData>
    <row r="1" spans="1:9" s="12" customFormat="1" ht="18.649999999999999" customHeight="1" x14ac:dyDescent="0.35">
      <c r="A1" s="10"/>
      <c r="B1" s="11" t="s">
        <v>22</v>
      </c>
      <c r="C1" s="51" t="str">
        <f>'Allgemeine Informationen'!C3</f>
        <v>Amy Hubach</v>
      </c>
      <c r="D1" s="51"/>
      <c r="E1" s="51"/>
      <c r="F1" s="11" t="s">
        <v>23</v>
      </c>
      <c r="G1" s="51" t="str">
        <f>'Allgemeine Informationen'!C4</f>
        <v>Öffentlichkeitsarbeit</v>
      </c>
      <c r="H1" s="51"/>
      <c r="I1" s="10"/>
    </row>
    <row r="2" spans="1:9" ht="18.649999999999999" customHeight="1" x14ac:dyDescent="0.35">
      <c r="B2" s="13" t="s">
        <v>24</v>
      </c>
      <c r="C2" s="14" t="str">
        <f>'Allgemeine Informationen'!E12</f>
        <v>Juni</v>
      </c>
      <c r="D2" s="15"/>
      <c r="E2" s="15"/>
      <c r="G2" s="15"/>
      <c r="H2" s="15"/>
    </row>
    <row r="3" spans="1:9" ht="18.649999999999999" customHeight="1" x14ac:dyDescent="0.35">
      <c r="B3" s="16" t="s">
        <v>25</v>
      </c>
      <c r="C3" s="16" t="s">
        <v>26</v>
      </c>
      <c r="D3" s="16" t="s">
        <v>27</v>
      </c>
      <c r="E3" s="16" t="s">
        <v>28</v>
      </c>
      <c r="F3" s="16" t="s">
        <v>29</v>
      </c>
      <c r="G3" s="16" t="s">
        <v>30</v>
      </c>
      <c r="H3" s="16" t="s">
        <v>31</v>
      </c>
    </row>
    <row r="4" spans="1:9" ht="18.649999999999999" customHeight="1" x14ac:dyDescent="0.35">
      <c r="B4" s="16">
        <v>1</v>
      </c>
      <c r="C4" s="17"/>
      <c r="D4" s="17"/>
      <c r="E4" s="17">
        <f t="shared" ref="E4:E34" si="0">IF(D4-C4 &gt;= TIMEVALUE("9:01"), TIMEVALUE("0:45"), IF(D4-C4 &gt;= TIMEVALUE("6:01"), TIMEVALUE("0:30"), 0))</f>
        <v>0</v>
      </c>
      <c r="F4" s="17">
        <f>IF(OR(G4="U",G4="K",G4="F",G4="B"),'[1]Allgemeine Informationen'!$C$7,[1]Jun!D4-[1]Jun!C4-[1]Jun!E4)</f>
        <v>0.10833333333333332</v>
      </c>
      <c r="G4" s="18" t="s">
        <v>49</v>
      </c>
      <c r="H4" s="19"/>
    </row>
    <row r="5" spans="1:9" ht="18.649999999999999" customHeight="1" x14ac:dyDescent="0.35">
      <c r="B5" s="16">
        <v>2</v>
      </c>
      <c r="C5" s="17"/>
      <c r="D5" s="17"/>
      <c r="E5" s="17">
        <f t="shared" si="0"/>
        <v>0</v>
      </c>
      <c r="F5" s="17">
        <f>IF(OR(G5="U",G5="K",G5="F",G5="B"),'[1]Allgemeine Informationen'!$C$7,[1]Jun!D5-[1]Jun!C5-[1]Jun!E5)</f>
        <v>0.10833333333333332</v>
      </c>
      <c r="G5" s="9" t="s">
        <v>49</v>
      </c>
      <c r="H5" s="19"/>
    </row>
    <row r="6" spans="1:9" ht="18.649999999999999" customHeight="1" x14ac:dyDescent="0.35">
      <c r="B6" s="16">
        <v>3</v>
      </c>
      <c r="C6" s="17"/>
      <c r="D6" s="17"/>
      <c r="E6" s="17">
        <f t="shared" si="0"/>
        <v>0</v>
      </c>
      <c r="F6" s="17">
        <f>IF(OR(G6="U",G6="K",G6="F",G6="B"),'[1]Allgemeine Informationen'!$C$7,[1]Jun!D6-[1]Jun!C6-[1]Jun!E6)</f>
        <v>0.10833333333333332</v>
      </c>
      <c r="G6" s="18" t="s">
        <v>49</v>
      </c>
      <c r="H6" s="19"/>
    </row>
    <row r="7" spans="1:9" ht="18.649999999999999" customHeight="1" x14ac:dyDescent="0.35">
      <c r="B7" s="16">
        <v>4</v>
      </c>
      <c r="C7" s="17"/>
      <c r="D7" s="17"/>
      <c r="E7" s="17">
        <f t="shared" si="0"/>
        <v>0</v>
      </c>
      <c r="F7" s="17">
        <f>IF(OR(G7="U",G7="K",G7="F",G7="B"),'[1]Allgemeine Informationen'!$C$7,[1]Jun!D7-[1]Jun!C7-[1]Jun!E7)</f>
        <v>0</v>
      </c>
      <c r="G7" s="18"/>
      <c r="H7" s="19"/>
    </row>
    <row r="8" spans="1:9" ht="18.649999999999999" customHeight="1" x14ac:dyDescent="0.35">
      <c r="B8" s="16">
        <v>5</v>
      </c>
      <c r="C8" s="17"/>
      <c r="D8" s="17"/>
      <c r="E8" s="17">
        <f t="shared" si="0"/>
        <v>0</v>
      </c>
      <c r="F8" s="17">
        <f>IF(OR(G8="U",G8="K",G8="F",G8="B"),'[1]Allgemeine Informationen'!$C$7,[1]Jun!D8-[1]Jun!C8-[1]Jun!E8)</f>
        <v>0</v>
      </c>
      <c r="G8" s="18"/>
      <c r="H8" s="19"/>
    </row>
    <row r="9" spans="1:9" ht="18.649999999999999" customHeight="1" x14ac:dyDescent="0.35">
      <c r="B9" s="16">
        <v>6</v>
      </c>
      <c r="C9" s="17"/>
      <c r="D9" s="17"/>
      <c r="E9" s="17">
        <f t="shared" si="0"/>
        <v>0</v>
      </c>
      <c r="F9" s="17">
        <f>IF(OR(G9="U",G9="K",G9="F",G9="B"),'[1]Allgemeine Informationen'!$C$7,[1]Jun!D9-[1]Jun!C9-[1]Jun!E9)</f>
        <v>0.10833333333333332</v>
      </c>
      <c r="G9" s="18" t="s">
        <v>55</v>
      </c>
      <c r="H9" s="19"/>
    </row>
    <row r="10" spans="1:9" ht="18.649999999999999" customHeight="1" x14ac:dyDescent="0.35">
      <c r="B10" s="16">
        <v>7</v>
      </c>
      <c r="C10" s="17">
        <v>0.35416666666666669</v>
      </c>
      <c r="D10" s="17">
        <v>0.4548611111111111</v>
      </c>
      <c r="E10" s="17">
        <f t="shared" si="0"/>
        <v>0</v>
      </c>
      <c r="F10" s="17">
        <f>IF(OR(G10="U",G10="K",G10="F",G10="B"),'[1]Allgemeine Informationen'!$C$7,[1]Jun!D10-[1]Jun!C10-[1]Jun!E10)</f>
        <v>0.10069444444444442</v>
      </c>
      <c r="G10" s="18"/>
      <c r="H10" s="19" t="s">
        <v>129</v>
      </c>
    </row>
    <row r="11" spans="1:9" ht="18.649999999999999" customHeight="1" x14ac:dyDescent="0.35">
      <c r="B11" s="16">
        <v>8</v>
      </c>
      <c r="C11" s="17">
        <v>0.625</v>
      </c>
      <c r="D11" s="17">
        <v>0.64236111111111105</v>
      </c>
      <c r="E11" s="17">
        <f t="shared" si="0"/>
        <v>0</v>
      </c>
      <c r="F11" s="17">
        <f>IF(OR(G11="U",G11="K",G11="F",G11="B"),'[1]Allgemeine Informationen'!$C$7,[1]Jun!D11-[1]Jun!C11-[1]Jun!E11)</f>
        <v>1.7361111111111049E-2</v>
      </c>
      <c r="G11" s="18"/>
      <c r="H11" s="19" t="s">
        <v>74</v>
      </c>
    </row>
    <row r="12" spans="1:9" ht="18.649999999999999" customHeight="1" x14ac:dyDescent="0.35">
      <c r="B12" s="16">
        <v>9</v>
      </c>
      <c r="C12" s="17">
        <v>0.375</v>
      </c>
      <c r="D12" s="17">
        <v>0.39583333333333331</v>
      </c>
      <c r="E12" s="17">
        <f t="shared" si="0"/>
        <v>0</v>
      </c>
      <c r="F12" s="17">
        <f>IF(OR(G12="U",G12="K",G12="F",G12="B"),'[1]Allgemeine Informationen'!$C$7,[1]Jun!D12-[1]Jun!C12-[1]Jun!E12)</f>
        <v>2.0833333333333315E-2</v>
      </c>
      <c r="G12" s="18"/>
      <c r="H12" s="19" t="s">
        <v>130</v>
      </c>
    </row>
    <row r="13" spans="1:9" ht="18.649999999999999" customHeight="1" x14ac:dyDescent="0.35">
      <c r="B13" s="16">
        <v>10</v>
      </c>
      <c r="C13" s="17"/>
      <c r="D13" s="17"/>
      <c r="E13" s="17">
        <f t="shared" si="0"/>
        <v>0</v>
      </c>
      <c r="F13" s="17">
        <f>IF(OR(G13="U",G13="K",G13="F",G13="B"),'[1]Allgemeine Informationen'!$C$7,[1]Jun!D13-[1]Jun!C13-[1]Jun!E13)</f>
        <v>0</v>
      </c>
      <c r="G13" s="18"/>
      <c r="H13" s="19" t="s">
        <v>86</v>
      </c>
    </row>
    <row r="14" spans="1:9" ht="18.649999999999999" customHeight="1" x14ac:dyDescent="0.35">
      <c r="B14" s="16">
        <v>11</v>
      </c>
      <c r="C14" s="17"/>
      <c r="D14" s="17"/>
      <c r="E14" s="17">
        <f t="shared" si="0"/>
        <v>0</v>
      </c>
      <c r="F14" s="17">
        <f>IF(OR(G14="U",G14="K",G14="F",G14="B"),'[1]Allgemeine Informationen'!$C$7,[1]Jun!D14-[1]Jun!C14-[1]Jun!E14)</f>
        <v>0</v>
      </c>
      <c r="G14" s="18"/>
      <c r="H14" s="19"/>
    </row>
    <row r="15" spans="1:9" ht="18.649999999999999" customHeight="1" x14ac:dyDescent="0.35">
      <c r="B15" s="16">
        <v>12</v>
      </c>
      <c r="C15" s="17"/>
      <c r="D15" s="17"/>
      <c r="E15" s="17">
        <f t="shared" si="0"/>
        <v>0</v>
      </c>
      <c r="F15" s="17">
        <f>IF(OR(G15="U",G15="K",G15="F",G15="B"),'[1]Allgemeine Informationen'!$C$7,[1]Jun!D15-[1]Jun!C15-[1]Jun!E15)</f>
        <v>0</v>
      </c>
      <c r="G15" s="18"/>
      <c r="H15" s="19"/>
    </row>
    <row r="16" spans="1:9" ht="18.649999999999999" customHeight="1" x14ac:dyDescent="0.35">
      <c r="B16" s="16">
        <v>13</v>
      </c>
      <c r="C16" s="17">
        <v>0.41666666666666669</v>
      </c>
      <c r="D16" s="17">
        <v>0.47916666666666669</v>
      </c>
      <c r="E16" s="17">
        <f t="shared" si="0"/>
        <v>0</v>
      </c>
      <c r="F16" s="17">
        <f>IF(OR(G16="U",G16="K",G16="F",G16="B"),'[1]Allgemeine Informationen'!$C$7,[1]Jun!D16-[1]Jun!C16-[1]Jun!E16)</f>
        <v>6.25E-2</v>
      </c>
      <c r="G16" s="18"/>
      <c r="H16" s="19" t="s">
        <v>92</v>
      </c>
    </row>
    <row r="17" spans="2:8" ht="18.649999999999999" customHeight="1" x14ac:dyDescent="0.35">
      <c r="B17" s="16">
        <v>14</v>
      </c>
      <c r="C17" s="17">
        <v>0.39930555555555558</v>
      </c>
      <c r="D17" s="17">
        <v>0.49652777777777773</v>
      </c>
      <c r="E17" s="17">
        <f t="shared" si="0"/>
        <v>0</v>
      </c>
      <c r="F17" s="17">
        <f>IF(OR(G17="U",G17="K",G17="F",G17="B"),'[1]Allgemeine Informationen'!$C$7,[1]Jun!D17-[1]Jun!C17-[1]Jun!E17)</f>
        <v>9.7222222222222154E-2</v>
      </c>
      <c r="G17" s="18"/>
      <c r="H17" s="19" t="s">
        <v>131</v>
      </c>
    </row>
    <row r="18" spans="2:8" ht="18.649999999999999" customHeight="1" x14ac:dyDescent="0.35">
      <c r="B18" s="16">
        <v>15</v>
      </c>
      <c r="C18" s="17">
        <v>0.35416666666666669</v>
      </c>
      <c r="D18" s="17">
        <v>0.375</v>
      </c>
      <c r="E18" s="17">
        <f t="shared" si="0"/>
        <v>0</v>
      </c>
      <c r="F18" s="17">
        <f>IF(OR(G18="U",G18="K",G18="F",G18="B"),'[1]Allgemeine Informationen'!$C$7,[1]Jun!D18-[1]Jun!C18-[1]Jun!E18)</f>
        <v>2.0833333333333315E-2</v>
      </c>
      <c r="G18" s="18"/>
      <c r="H18" s="19" t="s">
        <v>74</v>
      </c>
    </row>
    <row r="19" spans="2:8" ht="18.649999999999999" customHeight="1" x14ac:dyDescent="0.35">
      <c r="B19" s="16">
        <v>16</v>
      </c>
      <c r="C19" s="17">
        <v>0.38541666666666669</v>
      </c>
      <c r="D19" s="17">
        <v>0.47916666666666669</v>
      </c>
      <c r="E19" s="17">
        <f t="shared" si="0"/>
        <v>0</v>
      </c>
      <c r="F19" s="17">
        <f>IF(OR(G19="U",G19="K",G19="F",G19="B"),'[1]Allgemeine Informationen'!$C$7,[1]Jun!D19-[1]Jun!C19-[1]Jun!E19)</f>
        <v>9.375E-2</v>
      </c>
      <c r="G19" s="18"/>
      <c r="H19" s="19" t="s">
        <v>132</v>
      </c>
    </row>
    <row r="20" spans="2:8" ht="18.649999999999999" customHeight="1" x14ac:dyDescent="0.35">
      <c r="B20" s="16">
        <v>17</v>
      </c>
      <c r="C20" s="17"/>
      <c r="D20" s="17"/>
      <c r="E20" s="17">
        <f t="shared" si="0"/>
        <v>0</v>
      </c>
      <c r="F20" s="17">
        <f>IF(OR(G20="U",G20="K",G20="F",G20="B"),'[1]Allgemeine Informationen'!$C$7,[1]Jun!D20-[1]Jun!C20-[1]Jun!E20)</f>
        <v>0</v>
      </c>
      <c r="G20" s="18"/>
      <c r="H20" s="19" t="s">
        <v>86</v>
      </c>
    </row>
    <row r="21" spans="2:8" ht="18.649999999999999" customHeight="1" x14ac:dyDescent="0.35">
      <c r="B21" s="16">
        <v>18</v>
      </c>
      <c r="C21" s="17"/>
      <c r="D21" s="17"/>
      <c r="E21" s="17">
        <f t="shared" si="0"/>
        <v>0</v>
      </c>
      <c r="F21" s="17">
        <f>IF(OR(G21="U",G21="K",G21="F",G21="B"),'[1]Allgemeine Informationen'!$C$7,[1]Jun!D21-[1]Jun!C21-[1]Jun!E21)</f>
        <v>0</v>
      </c>
      <c r="G21" s="18"/>
      <c r="H21" s="19"/>
    </row>
    <row r="22" spans="2:8" ht="18.649999999999999" customHeight="1" x14ac:dyDescent="0.35">
      <c r="B22" s="16">
        <v>19</v>
      </c>
      <c r="C22" s="17"/>
      <c r="D22" s="17"/>
      <c r="E22" s="17">
        <f t="shared" si="0"/>
        <v>0</v>
      </c>
      <c r="F22" s="17">
        <f>IF(OR(G22="U",G22="K",G22="F",G22="B"),'[1]Allgemeine Informationen'!$C$7,[1]Jun!D22-[1]Jun!C22-[1]Jun!E22)</f>
        <v>0</v>
      </c>
      <c r="G22" s="18"/>
      <c r="H22" s="19"/>
    </row>
    <row r="23" spans="2:8" ht="18.649999999999999" customHeight="1" x14ac:dyDescent="0.35">
      <c r="B23" s="16">
        <v>20</v>
      </c>
      <c r="C23" s="17"/>
      <c r="D23" s="17"/>
      <c r="E23" s="17">
        <f t="shared" si="0"/>
        <v>0</v>
      </c>
      <c r="F23" s="17">
        <f>IF(OR(G23="U",G23="K",G23="F",G23="B"),'[1]Allgemeine Informationen'!$C$7,[1]Jun!D23-[1]Jun!C23-[1]Jun!E23)</f>
        <v>0</v>
      </c>
      <c r="G23" s="18"/>
      <c r="H23" s="19" t="s">
        <v>86</v>
      </c>
    </row>
    <row r="24" spans="2:8" ht="18.649999999999999" customHeight="1" x14ac:dyDescent="0.35">
      <c r="B24" s="16">
        <v>21</v>
      </c>
      <c r="C24" s="17"/>
      <c r="D24" s="17"/>
      <c r="E24" s="17">
        <f t="shared" si="0"/>
        <v>0</v>
      </c>
      <c r="F24" s="17">
        <v>0</v>
      </c>
      <c r="G24" s="18"/>
      <c r="H24" s="19"/>
    </row>
    <row r="25" spans="2:8" ht="18.649999999999999" customHeight="1" x14ac:dyDescent="0.35">
      <c r="B25" s="16">
        <v>22</v>
      </c>
      <c r="C25" s="17"/>
      <c r="D25" s="17"/>
      <c r="E25" s="17">
        <f t="shared" si="0"/>
        <v>0</v>
      </c>
      <c r="F25" s="17">
        <f>IF(OR(G25="U",G25="K",G25="F",G25="B"),'[1]Allgemeine Informationen'!$C$7,[1]Jun!D25-[1]Jun!C25-[1]Jun!E25)</f>
        <v>0.10833333333333332</v>
      </c>
      <c r="G25" s="18" t="s">
        <v>49</v>
      </c>
      <c r="H25" s="19"/>
    </row>
    <row r="26" spans="2:8" ht="18.649999999999999" customHeight="1" x14ac:dyDescent="0.35">
      <c r="B26" s="16">
        <v>23</v>
      </c>
      <c r="C26" s="17"/>
      <c r="D26" s="17"/>
      <c r="E26" s="17">
        <f t="shared" si="0"/>
        <v>0</v>
      </c>
      <c r="F26" s="17">
        <f>IF(OR(G26="U",G26="K",G26="F",G26="B"),'[1]Allgemeine Informationen'!$C$7,[1]Jun!D26-[1]Jun!C26-[1]Jun!E26)</f>
        <v>0.10833333333333332</v>
      </c>
      <c r="G26" s="18" t="s">
        <v>49</v>
      </c>
      <c r="H26" s="19"/>
    </row>
    <row r="27" spans="2:8" ht="18.649999999999999" customHeight="1" x14ac:dyDescent="0.35">
      <c r="B27" s="16">
        <v>24</v>
      </c>
      <c r="C27" s="17"/>
      <c r="D27" s="17"/>
      <c r="E27" s="17">
        <f t="shared" si="0"/>
        <v>0</v>
      </c>
      <c r="F27" s="17">
        <f>IF(OR(G27="U",G27="K",G27="F",G27="B"),'[1]Allgemeine Informationen'!$C$7,[1]Jun!D27-[1]Jun!C27-[1]Jun!E27)</f>
        <v>0.10833333333333332</v>
      </c>
      <c r="G27" s="18" t="s">
        <v>49</v>
      </c>
      <c r="H27" s="19"/>
    </row>
    <row r="28" spans="2:8" ht="18.649999999999999" customHeight="1" x14ac:dyDescent="0.35">
      <c r="B28" s="16">
        <v>25</v>
      </c>
      <c r="C28" s="17"/>
      <c r="D28" s="17"/>
      <c r="E28" s="17">
        <f t="shared" si="0"/>
        <v>0</v>
      </c>
      <c r="F28" s="17">
        <f>IF(OR(G28="U",G28="K",G28="F",G28="B"),'[1]Allgemeine Informationen'!$C$7,[1]Jun!D28-[1]Jun!C28-[1]Jun!E28)</f>
        <v>0</v>
      </c>
      <c r="G28" s="18"/>
      <c r="H28" s="19"/>
    </row>
    <row r="29" spans="2:8" ht="18.649999999999999" customHeight="1" x14ac:dyDescent="0.35">
      <c r="B29" s="16">
        <v>26</v>
      </c>
      <c r="C29" s="17"/>
      <c r="D29" s="17"/>
      <c r="E29" s="17">
        <f t="shared" si="0"/>
        <v>0</v>
      </c>
      <c r="F29" s="17">
        <f>IF(OR(G29="U",G29="K",G29="F",G29="B"),'[1]Allgemeine Informationen'!$C$7,[1]Jun!D29-[1]Jun!C29-[1]Jun!E29)</f>
        <v>0</v>
      </c>
      <c r="G29" s="18"/>
      <c r="H29" s="19"/>
    </row>
    <row r="30" spans="2:8" ht="18.649999999999999" customHeight="1" x14ac:dyDescent="0.35">
      <c r="B30" s="16">
        <v>27</v>
      </c>
      <c r="C30" s="17"/>
      <c r="D30" s="17"/>
      <c r="E30" s="17">
        <f t="shared" si="0"/>
        <v>0</v>
      </c>
      <c r="F30" s="17">
        <f>IF(OR(G30="U",G30="K",G30="F",G30="B"),'[1]Allgemeine Informationen'!$C$7,[1]Jun!D30-[1]Jun!C30-[1]Jun!E30)</f>
        <v>0.10833333333333332</v>
      </c>
      <c r="G30" s="18" t="s">
        <v>49</v>
      </c>
      <c r="H30" s="19"/>
    </row>
    <row r="31" spans="2:8" ht="18.649999999999999" customHeight="1" x14ac:dyDescent="0.35">
      <c r="B31" s="16">
        <v>28</v>
      </c>
      <c r="C31" s="17"/>
      <c r="D31" s="17"/>
      <c r="E31" s="17">
        <f t="shared" si="0"/>
        <v>0</v>
      </c>
      <c r="F31" s="17">
        <f>IF(OR(G31="U",G31="K",G31="F",G31="B"),'[1]Allgemeine Informationen'!$C$7,[1]Jun!D31-[1]Jun!C31-[1]Jun!E31)</f>
        <v>0.10833333333333332</v>
      </c>
      <c r="G31" s="18" t="s">
        <v>49</v>
      </c>
      <c r="H31" s="19"/>
    </row>
    <row r="32" spans="2:8" ht="18.649999999999999" customHeight="1" x14ac:dyDescent="0.35">
      <c r="B32" s="16">
        <v>29</v>
      </c>
      <c r="C32" s="17"/>
      <c r="D32" s="17"/>
      <c r="E32" s="17">
        <f t="shared" si="0"/>
        <v>0</v>
      </c>
      <c r="F32" s="17">
        <f>IF(OR(G32="U",G32="K",G32="F",G32="B"),'[1]Allgemeine Informationen'!$C$7,[1]Jun!D32-[1]Jun!C32-[1]Jun!E32)</f>
        <v>0.10833333333333332</v>
      </c>
      <c r="G32" s="18" t="s">
        <v>49</v>
      </c>
      <c r="H32" s="19"/>
    </row>
    <row r="33" spans="1:8" ht="18.649999999999999" customHeight="1" x14ac:dyDescent="0.35">
      <c r="B33" s="16">
        <v>30</v>
      </c>
      <c r="C33" s="17"/>
      <c r="D33" s="17"/>
      <c r="E33" s="17">
        <f t="shared" si="0"/>
        <v>0</v>
      </c>
      <c r="F33" s="17">
        <f>IF(OR(G33="U",G33="K",G33="F",G33="B"),'[1]Allgemeine Informationen'!$C$7,[1]Jun!D33-[1]Jun!C33-[1]Jun!E33)</f>
        <v>0</v>
      </c>
      <c r="G33" s="18"/>
      <c r="H33" s="19" t="s">
        <v>86</v>
      </c>
    </row>
    <row r="34" spans="1:8" ht="18.649999999999999" customHeight="1" x14ac:dyDescent="0.35">
      <c r="B34" s="16">
        <v>31</v>
      </c>
      <c r="C34" s="17"/>
      <c r="D34" s="17"/>
      <c r="E34" s="17">
        <f t="shared" si="0"/>
        <v>0</v>
      </c>
      <c r="F34" s="17">
        <f>IF(OR(G34="U",G34="K",G34="F",G34="B"),'[1]Allgemeine Informationen'!$C$7,[1]Jun!D34-[1]Jun!C34-[1]Jun!E34)</f>
        <v>0</v>
      </c>
      <c r="G34" s="18"/>
      <c r="H34" s="19"/>
    </row>
    <row r="35" spans="1:8" ht="18.649999999999999" customHeight="1" x14ac:dyDescent="0.35">
      <c r="C35" s="52" t="s">
        <v>44</v>
      </c>
      <c r="D35" s="52"/>
      <c r="E35" s="52"/>
      <c r="F35" s="17">
        <f>SUM(F4:F34)</f>
        <v>1.4965277777777777</v>
      </c>
      <c r="G35" s="9">
        <f>COUNTIFS(G4:G34,"U")</f>
        <v>9</v>
      </c>
    </row>
    <row r="36" spans="1:8" ht="18.649999999999999" customHeight="1" x14ac:dyDescent="0.35">
      <c r="C36" s="49" t="s">
        <v>45</v>
      </c>
      <c r="D36" s="49"/>
      <c r="E36" s="49"/>
      <c r="F36" s="17">
        <f>'Allgemeine Informationen'!C7*'Allgemeine Informationen'!F12</f>
        <v>2.3833333333333333</v>
      </c>
    </row>
    <row r="37" spans="1:8" ht="18.649999999999999" customHeight="1" x14ac:dyDescent="0.35">
      <c r="C37" s="49" t="s">
        <v>46</v>
      </c>
      <c r="D37" s="49"/>
      <c r="E37" s="49"/>
      <c r="F37" s="17">
        <f>Mai!F38</f>
        <v>0.83541666666666781</v>
      </c>
    </row>
    <row r="38" spans="1:8" ht="18.649999999999999" customHeight="1" x14ac:dyDescent="0.35">
      <c r="C38" s="49" t="s">
        <v>47</v>
      </c>
      <c r="D38" s="49"/>
      <c r="E38" s="49"/>
      <c r="F38" s="17">
        <f>F35-F36+F37</f>
        <v>-5.1388888888887818E-2</v>
      </c>
    </row>
    <row r="39" spans="1:8" ht="18.649999999999999" customHeight="1" x14ac:dyDescent="0.35">
      <c r="A39" s="22" t="s">
        <v>48</v>
      </c>
      <c r="B39" s="23"/>
      <c r="C39" s="24"/>
    </row>
    <row r="40" spans="1:8" ht="18.649999999999999" customHeight="1" x14ac:dyDescent="0.35">
      <c r="A40" s="25" t="s">
        <v>49</v>
      </c>
      <c r="B40" s="9" t="s">
        <v>50</v>
      </c>
      <c r="C40" s="26" t="s">
        <v>51</v>
      </c>
    </row>
    <row r="41" spans="1:8" ht="18.649999999999999" customHeight="1" x14ac:dyDescent="0.35">
      <c r="A41" s="25" t="s">
        <v>52</v>
      </c>
      <c r="B41" s="9" t="s">
        <v>50</v>
      </c>
      <c r="C41" s="26" t="s">
        <v>53</v>
      </c>
      <c r="E41" s="50" t="s">
        <v>54</v>
      </c>
      <c r="F41" s="50"/>
      <c r="G41" s="50"/>
      <c r="H41" s="50"/>
    </row>
    <row r="42" spans="1:8" ht="18.649999999999999" customHeight="1" x14ac:dyDescent="0.35">
      <c r="A42" s="25" t="s">
        <v>55</v>
      </c>
      <c r="B42" s="9" t="s">
        <v>50</v>
      </c>
      <c r="C42" s="26" t="s">
        <v>56</v>
      </c>
    </row>
    <row r="43" spans="1:8" ht="18.649999999999999" customHeight="1" x14ac:dyDescent="0.35">
      <c r="A43" s="27" t="s">
        <v>57</v>
      </c>
      <c r="B43" s="28" t="s">
        <v>50</v>
      </c>
      <c r="C43" s="29" t="s">
        <v>58</v>
      </c>
      <c r="E43" s="50" t="s">
        <v>59</v>
      </c>
      <c r="F43" s="50"/>
      <c r="G43" s="50"/>
      <c r="H43" s="50"/>
    </row>
  </sheetData>
  <mergeCells count="8">
    <mergeCell ref="C38:E38"/>
    <mergeCell ref="E41:H41"/>
    <mergeCell ref="E43:H43"/>
    <mergeCell ref="C1:E1"/>
    <mergeCell ref="G1:H1"/>
    <mergeCell ref="C35:E35"/>
    <mergeCell ref="C36:E36"/>
    <mergeCell ref="C37:E37"/>
  </mergeCells>
  <pageMargins left="0.17708333333333301" right="0.30208333333333298" top="0.35416666666666702" bottom="0.33333333333333298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K43"/>
  <sheetViews>
    <sheetView showGridLines="0" topLeftCell="A31" zoomScale="130" zoomScaleNormal="130" workbookViewId="0">
      <selection activeCell="H15" sqref="H15"/>
    </sheetView>
  </sheetViews>
  <sheetFormatPr baseColWidth="10" defaultColWidth="8.7265625" defaultRowHeight="14.5" x14ac:dyDescent="0.35"/>
  <cols>
    <col min="1" max="1" width="3.54296875" style="9" customWidth="1"/>
    <col min="2" max="2" width="8.453125" style="9" customWidth="1"/>
    <col min="3" max="5" width="11.54296875" style="9" customWidth="1"/>
    <col min="6" max="6" width="14.1796875" style="9" customWidth="1"/>
    <col min="7" max="7" width="12" style="9" customWidth="1"/>
    <col min="8" max="8" width="22.54296875" style="9" customWidth="1"/>
    <col min="9" max="9" width="2.54296875" style="9" customWidth="1"/>
    <col min="10" max="1025" width="11.453125" style="9"/>
  </cols>
  <sheetData>
    <row r="1" spans="1:9" s="12" customFormat="1" ht="18.649999999999999" customHeight="1" x14ac:dyDescent="0.35">
      <c r="A1" s="10"/>
      <c r="B1" s="11" t="s">
        <v>22</v>
      </c>
      <c r="C1" s="51" t="str">
        <f>'Allgemeine Informationen'!C3</f>
        <v>Amy Hubach</v>
      </c>
      <c r="D1" s="51"/>
      <c r="E1" s="51"/>
      <c r="F1" s="11" t="s">
        <v>23</v>
      </c>
      <c r="G1" s="51" t="str">
        <f>'Allgemeine Informationen'!C4</f>
        <v>Öffentlichkeitsarbeit</v>
      </c>
      <c r="H1" s="51"/>
      <c r="I1" s="10"/>
    </row>
    <row r="2" spans="1:9" ht="18.649999999999999" customHeight="1" x14ac:dyDescent="0.35">
      <c r="B2" s="13" t="s">
        <v>24</v>
      </c>
      <c r="C2" s="14" t="str">
        <f>'Allgemeine Informationen'!E4</f>
        <v>Oktober</v>
      </c>
      <c r="D2" s="15"/>
      <c r="E2" s="15"/>
      <c r="G2" s="15"/>
      <c r="H2" s="15"/>
    </row>
    <row r="3" spans="1:9" ht="18.649999999999999" customHeight="1" x14ac:dyDescent="0.35">
      <c r="B3" s="16" t="s">
        <v>25</v>
      </c>
      <c r="C3" s="16" t="s">
        <v>26</v>
      </c>
      <c r="D3" s="16" t="s">
        <v>27</v>
      </c>
      <c r="E3" s="16" t="s">
        <v>28</v>
      </c>
      <c r="F3" s="16" t="s">
        <v>29</v>
      </c>
      <c r="G3" s="16" t="s">
        <v>30</v>
      </c>
      <c r="H3" s="16" t="s">
        <v>31</v>
      </c>
    </row>
    <row r="4" spans="1:9" ht="18.649999999999999" customHeight="1" x14ac:dyDescent="0.35">
      <c r="B4" s="16">
        <v>1</v>
      </c>
      <c r="C4" s="17">
        <v>0.70833333333333337</v>
      </c>
      <c r="D4" s="17">
        <v>0.83333333333333337</v>
      </c>
      <c r="E4" s="17">
        <f t="shared" ref="E4:E34" si="0">IF(D4-C4 &gt;= TIMEVALUE("9:01"), TIMEVALUE("0:45"), IF(D4-C4 &gt;= TIMEVALUE("6:01"), TIMEVALUE("0:30"), 0))</f>
        <v>0</v>
      </c>
      <c r="F4" s="17">
        <f>IF(OR(G4="U",G4="K",G4="F",G4="B"),'Allgemeine Informationen'!$C$7,Okt!D4-Okt!C4-Okt!E4)</f>
        <v>0.125</v>
      </c>
      <c r="G4" s="18"/>
      <c r="H4" s="19" t="s">
        <v>32</v>
      </c>
    </row>
    <row r="5" spans="1:9" ht="18.649999999999999" customHeight="1" x14ac:dyDescent="0.35">
      <c r="B5" s="16">
        <v>2</v>
      </c>
      <c r="C5" s="17"/>
      <c r="D5" s="17"/>
      <c r="E5" s="17">
        <f t="shared" si="0"/>
        <v>0</v>
      </c>
      <c r="F5" s="17">
        <f>IF(OR(G5="U",G5="K",G5="F",G5="B"),'Allgemeine Informationen'!$C$7,Okt!D5-Okt!C5-Okt!E5)</f>
        <v>0</v>
      </c>
      <c r="H5" s="19"/>
    </row>
    <row r="6" spans="1:9" ht="18.649999999999999" customHeight="1" x14ac:dyDescent="0.35">
      <c r="B6" s="16">
        <v>3</v>
      </c>
      <c r="C6" s="17"/>
      <c r="D6" s="17"/>
      <c r="E6" s="17">
        <f t="shared" si="0"/>
        <v>0</v>
      </c>
      <c r="F6" s="17">
        <f>IF(OR(G6="U",G6="K",G6="F",G6="B"),'Allgemeine Informationen'!$C$7,Okt!D6-Okt!C6-Okt!E6)</f>
        <v>0</v>
      </c>
      <c r="G6" s="18"/>
      <c r="H6" s="19"/>
    </row>
    <row r="7" spans="1:9" ht="18.649999999999999" customHeight="1" x14ac:dyDescent="0.35">
      <c r="B7" s="16">
        <v>4</v>
      </c>
      <c r="C7" s="17">
        <v>0.45833333333333331</v>
      </c>
      <c r="D7" s="17">
        <v>0.52083333333333337</v>
      </c>
      <c r="E7" s="17">
        <f t="shared" si="0"/>
        <v>0</v>
      </c>
      <c r="F7" s="17">
        <f>IF(OR(G7="U",G7="K",G7="F",G7="B"),'Allgemeine Informationen'!$C$7,Okt!D7-Okt!C7-Okt!E7)</f>
        <v>6.2500000000000056E-2</v>
      </c>
      <c r="G7" s="18"/>
      <c r="H7" s="19" t="s">
        <v>32</v>
      </c>
    </row>
    <row r="8" spans="1:9" ht="18.649999999999999" customHeight="1" x14ac:dyDescent="0.35">
      <c r="B8" s="16">
        <v>5</v>
      </c>
      <c r="C8" s="17">
        <v>0.91666666666666663</v>
      </c>
      <c r="D8" s="17">
        <v>1</v>
      </c>
      <c r="E8" s="17">
        <f t="shared" si="0"/>
        <v>0</v>
      </c>
      <c r="F8" s="17">
        <f>IF(OR(G8="U",G8="K",G8="F",G8="B"),'Allgemeine Informationen'!$C$7,Okt!D8-Okt!C8-Okt!E8)</f>
        <v>8.333333333333337E-2</v>
      </c>
      <c r="G8" s="18"/>
      <c r="H8" s="19" t="s">
        <v>32</v>
      </c>
    </row>
    <row r="9" spans="1:9" ht="18.649999999999999" customHeight="1" x14ac:dyDescent="0.35">
      <c r="B9" s="16">
        <v>6</v>
      </c>
      <c r="C9" s="17">
        <v>0.83333333333333337</v>
      </c>
      <c r="D9" s="17">
        <v>0.97916666666666663</v>
      </c>
      <c r="E9" s="17">
        <f t="shared" si="0"/>
        <v>0</v>
      </c>
      <c r="F9" s="17">
        <f>IF(OR(G9="U",G9="K",G9="F",G9="B"),'Allgemeine Informationen'!$C$7,Okt!D9-Okt!C9-Okt!E9)</f>
        <v>0.14583333333333326</v>
      </c>
      <c r="G9" s="18"/>
      <c r="H9" s="19" t="s">
        <v>32</v>
      </c>
    </row>
    <row r="10" spans="1:9" ht="18.649999999999999" customHeight="1" x14ac:dyDescent="0.35">
      <c r="B10" s="16">
        <v>7</v>
      </c>
      <c r="C10" s="17"/>
      <c r="D10" s="17"/>
      <c r="E10" s="17">
        <f t="shared" si="0"/>
        <v>0</v>
      </c>
      <c r="F10" s="17">
        <f>IF(OR(G10="U",G10="K",G10="F",G10="B"),'Allgemeine Informationen'!$C$7,Okt!D10-Okt!C10-Okt!E10)</f>
        <v>0</v>
      </c>
      <c r="G10" s="18"/>
      <c r="H10" s="19"/>
    </row>
    <row r="11" spans="1:9" ht="18.649999999999999" customHeight="1" x14ac:dyDescent="0.35">
      <c r="B11" s="16">
        <v>8</v>
      </c>
      <c r="C11" s="20"/>
      <c r="D11" s="20"/>
      <c r="E11" s="17">
        <f t="shared" si="0"/>
        <v>0</v>
      </c>
      <c r="F11" s="17">
        <f>IF(OR(G11="U",G11="K",G11="F",G11="B"),'Allgemeine Informationen'!$C$7,Okt!D11-Okt!C11-Okt!E11)</f>
        <v>0</v>
      </c>
      <c r="G11" s="18"/>
      <c r="H11" s="19"/>
    </row>
    <row r="12" spans="1:9" ht="18.649999999999999" customHeight="1" x14ac:dyDescent="0.35">
      <c r="B12" s="16">
        <v>9</v>
      </c>
      <c r="C12" s="20"/>
      <c r="D12" s="20"/>
      <c r="E12" s="17">
        <f t="shared" si="0"/>
        <v>0</v>
      </c>
      <c r="F12" s="17">
        <f>IF(OR(G12="U",G12="K",G12="F",G12="B"),'Allgemeine Informationen'!$C$7,Okt!D12-Okt!C12-Okt!E12)</f>
        <v>0</v>
      </c>
      <c r="G12" s="18"/>
      <c r="H12" s="19"/>
    </row>
    <row r="13" spans="1:9" ht="18.649999999999999" customHeight="1" x14ac:dyDescent="0.35">
      <c r="B13" s="16">
        <v>10</v>
      </c>
      <c r="C13" s="20"/>
      <c r="D13" s="20"/>
      <c r="E13" s="17">
        <f t="shared" si="0"/>
        <v>0</v>
      </c>
      <c r="F13" s="17">
        <f>IF(OR(G13="U",G13="K",G13="F",G13="B"),'Allgemeine Informationen'!$C$7,Okt!D13-Okt!C13-Okt!E13)</f>
        <v>0</v>
      </c>
      <c r="G13" s="18"/>
      <c r="H13" s="19"/>
    </row>
    <row r="14" spans="1:9" ht="18.649999999999999" customHeight="1" x14ac:dyDescent="0.35">
      <c r="B14" s="16">
        <v>11</v>
      </c>
      <c r="C14" s="30">
        <v>0.32291666666666669</v>
      </c>
      <c r="D14" s="30">
        <v>0.55208333333333337</v>
      </c>
      <c r="E14" s="17">
        <f t="shared" si="0"/>
        <v>0</v>
      </c>
      <c r="F14" s="17">
        <f>IF(OR(G14="U",G14="K",G14="F",G14="B"),'Allgemeine Informationen'!$C$7,Okt!D14-Okt!C14-Okt!E14)</f>
        <v>0.22916666666666669</v>
      </c>
      <c r="G14" s="18"/>
      <c r="H14" s="19" t="s">
        <v>33</v>
      </c>
    </row>
    <row r="15" spans="1:9" ht="18.649999999999999" customHeight="1" x14ac:dyDescent="0.35">
      <c r="B15" s="16">
        <v>12</v>
      </c>
      <c r="C15" s="20">
        <v>0.31944444444444448</v>
      </c>
      <c r="D15" s="20">
        <v>0.41666666666666669</v>
      </c>
      <c r="E15" s="17">
        <f t="shared" si="0"/>
        <v>0</v>
      </c>
      <c r="F15" s="17">
        <f>IF(OR(G15="U",G15="K",G15="F",G15="B"),'Allgemeine Informationen'!$C$7,Okt!D15-Okt!C15-Okt!E15)</f>
        <v>9.722222222222221E-2</v>
      </c>
      <c r="G15" s="18"/>
      <c r="H15" s="19" t="s">
        <v>32</v>
      </c>
    </row>
    <row r="16" spans="1:9" ht="18.649999999999999" customHeight="1" x14ac:dyDescent="0.35">
      <c r="B16" s="16">
        <v>13</v>
      </c>
      <c r="C16" s="20">
        <v>0.41666666666666669</v>
      </c>
      <c r="D16" s="20">
        <v>0.83333333333333337</v>
      </c>
      <c r="E16" s="17">
        <f t="shared" si="0"/>
        <v>3.125E-2</v>
      </c>
      <c r="F16" s="17">
        <f>IF(OR(G16="U",G16="K",G16="F",G16="B"),'Allgemeine Informationen'!$C$7,Okt!D16-Okt!C16-Okt!E16)</f>
        <v>0.38541666666666669</v>
      </c>
      <c r="G16" s="18"/>
      <c r="H16" s="19" t="s">
        <v>34</v>
      </c>
    </row>
    <row r="17" spans="2:8" ht="18.649999999999999" customHeight="1" x14ac:dyDescent="0.35">
      <c r="B17" s="16">
        <v>14</v>
      </c>
      <c r="C17" s="20">
        <v>0.3125</v>
      </c>
      <c r="D17" s="20">
        <v>0.77083333333333337</v>
      </c>
      <c r="E17" s="17">
        <f t="shared" si="0"/>
        <v>3.125E-2</v>
      </c>
      <c r="F17" s="17">
        <f>IF(OR(G17="U",G17="K",G17="F",G17="B"),'Allgemeine Informationen'!$C$7,Okt!D17-Okt!C17-Okt!E17)</f>
        <v>0.42708333333333337</v>
      </c>
      <c r="G17" s="18"/>
      <c r="H17" s="19" t="s">
        <v>35</v>
      </c>
    </row>
    <row r="18" spans="2:8" ht="18.649999999999999" customHeight="1" x14ac:dyDescent="0.35">
      <c r="B18" s="16">
        <v>15</v>
      </c>
      <c r="C18" s="20"/>
      <c r="D18" s="20"/>
      <c r="E18" s="17">
        <f t="shared" si="0"/>
        <v>0</v>
      </c>
      <c r="F18" s="17">
        <f>IF(OR(G18="U",G18="K",G18="F",G18="B"),'Allgemeine Informationen'!$C$7,Okt!D18-Okt!C18-Okt!E18)</f>
        <v>0</v>
      </c>
      <c r="G18" s="18"/>
      <c r="H18" s="19"/>
    </row>
    <row r="19" spans="2:8" ht="18.649999999999999" customHeight="1" x14ac:dyDescent="0.35">
      <c r="B19" s="16">
        <v>16</v>
      </c>
      <c r="C19" s="20"/>
      <c r="D19" s="20"/>
      <c r="E19" s="17">
        <f t="shared" si="0"/>
        <v>0</v>
      </c>
      <c r="F19" s="17">
        <f>IF(OR(G19="U",G19="K",G19="F",G19="B"),'Allgemeine Informationen'!$C$7,Okt!D19-Okt!C19-Okt!E19)</f>
        <v>0</v>
      </c>
      <c r="G19" s="18"/>
      <c r="H19" s="19"/>
    </row>
    <row r="20" spans="2:8" ht="18.649999999999999" customHeight="1" x14ac:dyDescent="0.35">
      <c r="B20" s="16">
        <v>17</v>
      </c>
      <c r="C20" s="20"/>
      <c r="D20" s="20"/>
      <c r="E20" s="17">
        <f t="shared" si="0"/>
        <v>0</v>
      </c>
      <c r="F20" s="17">
        <f>IF(OR(G20="U",G20="K",G20="F",G20="B"),'Allgemeine Informationen'!$C$7,Okt!D20-Okt!C20-Okt!E20)</f>
        <v>0</v>
      </c>
      <c r="G20" s="18"/>
      <c r="H20" s="19"/>
    </row>
    <row r="21" spans="2:8" ht="18.649999999999999" customHeight="1" x14ac:dyDescent="0.35">
      <c r="B21" s="16">
        <v>18</v>
      </c>
      <c r="C21" s="20">
        <v>0.34375</v>
      </c>
      <c r="D21" s="20">
        <v>0.70833333333333337</v>
      </c>
      <c r="E21" s="17">
        <v>3.125E-2</v>
      </c>
      <c r="F21" s="17">
        <f>IF(OR(G21="U",G21="K",G21="F",G21="B"),'Allgemeine Informationen'!$C$7,Okt!D21-Okt!C21-Okt!E21)</f>
        <v>0.33333333333333337</v>
      </c>
      <c r="G21" s="18"/>
      <c r="H21" s="19" t="s">
        <v>36</v>
      </c>
    </row>
    <row r="22" spans="2:8" ht="18.649999999999999" customHeight="1" x14ac:dyDescent="0.35">
      <c r="B22" s="16">
        <v>19</v>
      </c>
      <c r="C22" s="20">
        <v>0.45833333333333331</v>
      </c>
      <c r="D22" s="20">
        <v>0.625</v>
      </c>
      <c r="E22" s="17">
        <f t="shared" si="0"/>
        <v>0</v>
      </c>
      <c r="F22" s="17">
        <f>IF(OR(G22="U",G22="K",G22="F",G22="B"),'Allgemeine Informationen'!$C$7,Okt!D22-Okt!C22-Okt!E22)</f>
        <v>0.16666666666666669</v>
      </c>
      <c r="G22" s="18"/>
      <c r="H22" s="19" t="s">
        <v>37</v>
      </c>
    </row>
    <row r="23" spans="2:8" ht="18.649999999999999" customHeight="1" x14ac:dyDescent="0.35">
      <c r="B23" s="16">
        <v>20</v>
      </c>
      <c r="C23" s="20">
        <v>0.6875</v>
      </c>
      <c r="D23" s="20">
        <v>0.79166666666666663</v>
      </c>
      <c r="E23" s="17">
        <f t="shared" si="0"/>
        <v>0</v>
      </c>
      <c r="F23" s="17">
        <f>IF(OR(G23="U",G23="K",G23="F",G23="B"),'Allgemeine Informationen'!$C$7,Okt!D23-Okt!C23-Okt!E23)</f>
        <v>0.10416666666666663</v>
      </c>
      <c r="G23" s="18"/>
      <c r="H23" s="19" t="s">
        <v>32</v>
      </c>
    </row>
    <row r="24" spans="2:8" ht="18.649999999999999" customHeight="1" x14ac:dyDescent="0.35">
      <c r="B24" s="16">
        <v>21</v>
      </c>
      <c r="C24" s="20">
        <v>0.58333333333333337</v>
      </c>
      <c r="D24" s="20">
        <v>0.66666666666666663</v>
      </c>
      <c r="E24" s="17">
        <f t="shared" si="0"/>
        <v>0</v>
      </c>
      <c r="F24" s="17">
        <f>IF(OR(G24="U",G24="K",G24="F",G24="B"),'Allgemeine Informationen'!$C$7,Okt!D24-Okt!C24-Okt!E24)</f>
        <v>8.3333333333333259E-2</v>
      </c>
      <c r="G24" s="18"/>
      <c r="H24" s="19" t="s">
        <v>38</v>
      </c>
    </row>
    <row r="25" spans="2:8" ht="18.649999999999999" customHeight="1" x14ac:dyDescent="0.35">
      <c r="B25" s="16">
        <v>22</v>
      </c>
      <c r="C25" s="20">
        <v>0.39583333333333331</v>
      </c>
      <c r="D25" s="20">
        <v>0.5</v>
      </c>
      <c r="E25" s="17">
        <f t="shared" si="0"/>
        <v>0</v>
      </c>
      <c r="F25" s="17">
        <f>IF(OR(G25="U",G25="K",G25="F",G25="B"),'Allgemeine Informationen'!$C$7,Okt!D25-Okt!C25-Okt!E25)</f>
        <v>0.10416666666666669</v>
      </c>
      <c r="G25" s="18"/>
      <c r="H25" s="19" t="s">
        <v>39</v>
      </c>
    </row>
    <row r="26" spans="2:8" ht="18.649999999999999" customHeight="1" x14ac:dyDescent="0.35">
      <c r="B26" s="16">
        <v>23</v>
      </c>
      <c r="C26" s="20"/>
      <c r="D26" s="20"/>
      <c r="E26" s="17">
        <f t="shared" si="0"/>
        <v>0</v>
      </c>
      <c r="F26" s="17">
        <f>IF(OR(G26="U",G26="K",G26="F",G26="B"),'Allgemeine Informationen'!$C$7,Okt!D26-Okt!C26-Okt!E26)</f>
        <v>0</v>
      </c>
      <c r="G26" s="18"/>
      <c r="H26" s="19"/>
    </row>
    <row r="27" spans="2:8" ht="18.649999999999999" customHeight="1" x14ac:dyDescent="0.35">
      <c r="B27" s="16">
        <v>24</v>
      </c>
      <c r="C27" s="20"/>
      <c r="D27" s="20"/>
      <c r="E27" s="17">
        <f t="shared" si="0"/>
        <v>0</v>
      </c>
      <c r="F27" s="17">
        <f>IF(OR(G27="U",G27="K",G27="F",G27="B"),'Allgemeine Informationen'!$C$7,Okt!D27-Okt!C27-Okt!E27)</f>
        <v>0</v>
      </c>
      <c r="G27" s="18"/>
      <c r="H27" s="19"/>
    </row>
    <row r="28" spans="2:8" ht="18.649999999999999" customHeight="1" x14ac:dyDescent="0.35">
      <c r="B28" s="16">
        <v>25</v>
      </c>
      <c r="C28" s="30">
        <v>0.375</v>
      </c>
      <c r="D28" s="30">
        <v>0.91666666666666663</v>
      </c>
      <c r="E28" s="17">
        <v>0.29166666666666669</v>
      </c>
      <c r="F28" s="17">
        <f>IF(OR(G28="U",G28="K",G28="F",G28="B"),'Allgemeine Informationen'!$C$7,Okt!D28-Okt!C28-Okt!E28)</f>
        <v>0.24999999999999994</v>
      </c>
      <c r="G28" s="18"/>
      <c r="H28" s="19" t="s">
        <v>40</v>
      </c>
    </row>
    <row r="29" spans="2:8" ht="18.649999999999999" customHeight="1" x14ac:dyDescent="0.35">
      <c r="B29" s="16">
        <v>26</v>
      </c>
      <c r="C29" s="21"/>
      <c r="D29" s="21"/>
      <c r="E29" s="17">
        <f t="shared" si="0"/>
        <v>0</v>
      </c>
      <c r="F29" s="17">
        <f>IF(OR(G29="U",G29="K",G29="F",G29="B"),'Allgemeine Informationen'!$C$7,Okt!D29-Okt!C29-Okt!E29)</f>
        <v>0</v>
      </c>
      <c r="G29" s="18"/>
      <c r="H29" s="19"/>
    </row>
    <row r="30" spans="2:8" ht="18.649999999999999" customHeight="1" x14ac:dyDescent="0.35">
      <c r="B30" s="16">
        <v>27</v>
      </c>
      <c r="C30" s="20">
        <v>0.40625</v>
      </c>
      <c r="D30" s="20">
        <v>0.66666666666666663</v>
      </c>
      <c r="E30" s="17">
        <v>4.1666666666666664E-2</v>
      </c>
      <c r="F30" s="17">
        <f>IF(OR(G30="U",G30="K",G30="F",G30="B"),'Allgemeine Informationen'!$C$7,Okt!D30-Okt!C30-Okt!E30)</f>
        <v>0.21874999999999997</v>
      </c>
      <c r="G30" s="18"/>
      <c r="H30" s="19" t="s">
        <v>41</v>
      </c>
    </row>
    <row r="31" spans="2:8" ht="18.649999999999999" customHeight="1" x14ac:dyDescent="0.35">
      <c r="B31" s="16">
        <v>28</v>
      </c>
      <c r="C31" s="20">
        <v>0.52083333333333337</v>
      </c>
      <c r="D31" s="20">
        <v>0.79166666666666663</v>
      </c>
      <c r="E31" s="17">
        <v>0.10416666666666667</v>
      </c>
      <c r="F31" s="17">
        <f>IF(OR(G31="U",G31="K",G31="F",G31="B"),'Allgemeine Informationen'!$C$7,Okt!D31-Okt!C31-Okt!E31)</f>
        <v>0.16666666666666657</v>
      </c>
      <c r="G31" s="18"/>
      <c r="H31" s="19" t="s">
        <v>42</v>
      </c>
    </row>
    <row r="32" spans="2:8" ht="18.649999999999999" customHeight="1" x14ac:dyDescent="0.35">
      <c r="B32" s="16">
        <v>29</v>
      </c>
      <c r="C32" s="20">
        <v>0.41666666666666669</v>
      </c>
      <c r="D32" s="20">
        <v>0.4375</v>
      </c>
      <c r="E32" s="17">
        <f t="shared" si="0"/>
        <v>0</v>
      </c>
      <c r="F32" s="17">
        <f>IF(OR(G32="U",G32="K",G32="F",G32="B"),'Allgemeine Informationen'!$C$7,Okt!D32-Okt!C32-Okt!E32)</f>
        <v>2.0833333333333315E-2</v>
      </c>
      <c r="G32" s="18"/>
      <c r="H32" s="19" t="s">
        <v>43</v>
      </c>
    </row>
    <row r="33" spans="1:8" ht="18.649999999999999" customHeight="1" x14ac:dyDescent="0.35">
      <c r="B33" s="16">
        <v>30</v>
      </c>
      <c r="C33" s="20"/>
      <c r="D33" s="20"/>
      <c r="E33" s="17">
        <f t="shared" si="0"/>
        <v>0</v>
      </c>
      <c r="F33" s="17">
        <f>IF(OR(G33="U",G33="K",G33="F",G33="B"),'Allgemeine Informationen'!$C$7,Okt!D33-Okt!C33-Okt!E33)</f>
        <v>0</v>
      </c>
      <c r="G33" s="18"/>
      <c r="H33" s="19"/>
    </row>
    <row r="34" spans="1:8" ht="18.649999999999999" customHeight="1" x14ac:dyDescent="0.35">
      <c r="B34" s="16">
        <v>31</v>
      </c>
      <c r="C34" s="21"/>
      <c r="D34" s="21"/>
      <c r="E34" s="17">
        <f t="shared" si="0"/>
        <v>0</v>
      </c>
      <c r="F34" s="17">
        <f>IF(OR(G34="U",G34="K",G34="F",G34="B"),'Allgemeine Informationen'!$C$7,Okt!D34-Okt!C34-Okt!E34)</f>
        <v>0</v>
      </c>
      <c r="G34" s="18"/>
      <c r="H34" s="19"/>
    </row>
    <row r="35" spans="1:8" ht="18.649999999999999" customHeight="1" x14ac:dyDescent="0.35">
      <c r="C35" s="52" t="s">
        <v>44</v>
      </c>
      <c r="D35" s="52"/>
      <c r="E35" s="52"/>
      <c r="F35" s="17">
        <f>SUM(F4:F34)</f>
        <v>3.0034722222222219</v>
      </c>
      <c r="G35" s="9">
        <f>COUNTIFS(G4:G34,"U")</f>
        <v>0</v>
      </c>
    </row>
    <row r="36" spans="1:8" ht="18.649999999999999" customHeight="1" x14ac:dyDescent="0.35">
      <c r="C36" s="49" t="s">
        <v>45</v>
      </c>
      <c r="D36" s="49"/>
      <c r="E36" s="49"/>
      <c r="F36" s="17">
        <f>'Allgemeine Informationen'!C7*'Allgemeine Informationen'!F4</f>
        <v>2.2749999999999999</v>
      </c>
    </row>
    <row r="37" spans="1:8" ht="18.649999999999999" customHeight="1" x14ac:dyDescent="0.35">
      <c r="C37" s="49" t="s">
        <v>46</v>
      </c>
      <c r="D37" s="49"/>
      <c r="E37" s="49"/>
      <c r="F37" s="17">
        <f>'Allgemeine Informationen'!C8</f>
        <v>1.8194444444444444</v>
      </c>
    </row>
    <row r="38" spans="1:8" ht="18.649999999999999" customHeight="1" x14ac:dyDescent="0.35">
      <c r="C38" s="49" t="s">
        <v>47</v>
      </c>
      <c r="D38" s="49"/>
      <c r="E38" s="49"/>
      <c r="F38" s="17">
        <f>F35-F36+F37</f>
        <v>2.5479166666666666</v>
      </c>
    </row>
    <row r="39" spans="1:8" ht="18.649999999999999" customHeight="1" x14ac:dyDescent="0.35">
      <c r="A39" s="22" t="s">
        <v>48</v>
      </c>
      <c r="B39" s="23"/>
      <c r="C39" s="24"/>
    </row>
    <row r="40" spans="1:8" ht="18.649999999999999" customHeight="1" x14ac:dyDescent="0.35">
      <c r="A40" s="25" t="s">
        <v>49</v>
      </c>
      <c r="B40" s="9" t="s">
        <v>50</v>
      </c>
      <c r="C40" s="26" t="s">
        <v>51</v>
      </c>
    </row>
    <row r="41" spans="1:8" ht="18.649999999999999" customHeight="1" x14ac:dyDescent="0.35">
      <c r="A41" s="25" t="s">
        <v>52</v>
      </c>
      <c r="B41" s="9" t="s">
        <v>50</v>
      </c>
      <c r="C41" s="26" t="s">
        <v>53</v>
      </c>
      <c r="E41" s="50" t="s">
        <v>54</v>
      </c>
      <c r="F41" s="50"/>
      <c r="G41" s="50"/>
      <c r="H41" s="50"/>
    </row>
    <row r="42" spans="1:8" ht="18.649999999999999" customHeight="1" x14ac:dyDescent="0.35">
      <c r="A42" s="25" t="s">
        <v>55</v>
      </c>
      <c r="B42" s="9" t="s">
        <v>50</v>
      </c>
      <c r="C42" s="26" t="s">
        <v>56</v>
      </c>
    </row>
    <row r="43" spans="1:8" ht="18.649999999999999" customHeight="1" x14ac:dyDescent="0.35">
      <c r="A43" s="27" t="s">
        <v>57</v>
      </c>
      <c r="B43" s="28" t="s">
        <v>50</v>
      </c>
      <c r="C43" s="29" t="s">
        <v>58</v>
      </c>
      <c r="E43" s="50" t="s">
        <v>59</v>
      </c>
      <c r="F43" s="50"/>
      <c r="G43" s="50"/>
      <c r="H43" s="50"/>
    </row>
  </sheetData>
  <mergeCells count="8">
    <mergeCell ref="C38:E38"/>
    <mergeCell ref="E41:H41"/>
    <mergeCell ref="E43:H43"/>
    <mergeCell ref="C1:E1"/>
    <mergeCell ref="G1:H1"/>
    <mergeCell ref="C35:E35"/>
    <mergeCell ref="C36:E36"/>
    <mergeCell ref="C37:E37"/>
  </mergeCells>
  <pageMargins left="0.17708333333333301" right="0.30208333333333298" top="0.35416666666666702" bottom="0.33333333333333298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K43"/>
  <sheetViews>
    <sheetView showGridLines="0" zoomScale="130" zoomScaleNormal="130" workbookViewId="0">
      <selection activeCell="H33" sqref="H33"/>
    </sheetView>
  </sheetViews>
  <sheetFormatPr baseColWidth="10" defaultColWidth="8.7265625" defaultRowHeight="14.5" x14ac:dyDescent="0.35"/>
  <cols>
    <col min="1" max="1" width="3.54296875" style="9" customWidth="1"/>
    <col min="2" max="2" width="8.453125" style="9" customWidth="1"/>
    <col min="3" max="5" width="11.54296875" style="9" customWidth="1"/>
    <col min="6" max="6" width="14.1796875" style="9" customWidth="1"/>
    <col min="7" max="7" width="12" style="9" customWidth="1"/>
    <col min="8" max="8" width="22.54296875" style="9" customWidth="1"/>
    <col min="9" max="9" width="2.54296875" style="9" customWidth="1"/>
    <col min="10" max="1025" width="11.453125" style="9"/>
  </cols>
  <sheetData>
    <row r="1" spans="1:9" s="12" customFormat="1" ht="18.649999999999999" customHeight="1" x14ac:dyDescent="0.35">
      <c r="A1" s="10"/>
      <c r="B1" s="11" t="s">
        <v>22</v>
      </c>
      <c r="C1" s="51" t="str">
        <f>'Allgemeine Informationen'!C3</f>
        <v>Amy Hubach</v>
      </c>
      <c r="D1" s="51"/>
      <c r="E1" s="51"/>
      <c r="F1" s="11" t="s">
        <v>23</v>
      </c>
      <c r="G1" s="51" t="str">
        <f>'Allgemeine Informationen'!C4</f>
        <v>Öffentlichkeitsarbeit</v>
      </c>
      <c r="H1" s="51"/>
      <c r="I1" s="10"/>
    </row>
    <row r="2" spans="1:9" ht="18.649999999999999" customHeight="1" x14ac:dyDescent="0.35">
      <c r="B2" s="13" t="s">
        <v>24</v>
      </c>
      <c r="C2" s="14" t="str">
        <f>'Allgemeine Informationen'!E5</f>
        <v>November</v>
      </c>
      <c r="D2" s="15"/>
      <c r="E2" s="15"/>
      <c r="G2" s="15"/>
      <c r="H2" s="15"/>
    </row>
    <row r="3" spans="1:9" ht="18.649999999999999" customHeight="1" x14ac:dyDescent="0.35">
      <c r="B3" s="16" t="s">
        <v>25</v>
      </c>
      <c r="C3" s="16" t="s">
        <v>26</v>
      </c>
      <c r="D3" s="16" t="s">
        <v>27</v>
      </c>
      <c r="E3" s="16" t="s">
        <v>28</v>
      </c>
      <c r="F3" s="16" t="s">
        <v>29</v>
      </c>
      <c r="G3" s="16" t="s">
        <v>30</v>
      </c>
      <c r="H3" s="16" t="s">
        <v>31</v>
      </c>
    </row>
    <row r="4" spans="1:9" ht="18.649999999999999" customHeight="1" x14ac:dyDescent="0.35">
      <c r="B4" s="16">
        <v>1</v>
      </c>
      <c r="C4" s="30">
        <v>0.65625</v>
      </c>
      <c r="D4" s="30">
        <v>0.67708333333333337</v>
      </c>
      <c r="E4" s="17">
        <f t="shared" ref="E4:E34" si="0">IF(D4-C4 &gt;= TIMEVALUE("9:01"), TIMEVALUE("0:45"), IF(D4-C4 &gt;= TIMEVALUE("6:01"), TIMEVALUE("0:30"), 0))</f>
        <v>0</v>
      </c>
      <c r="F4" s="17">
        <f>IF(OR(G4="U",G4="K",G4="F",G4="B"),'Allgemeine Informationen'!$C$7,Nov!D4-Nov!C4-Nov!E4)</f>
        <v>2.083333333333337E-2</v>
      </c>
      <c r="G4" s="18"/>
      <c r="H4" s="19" t="s">
        <v>32</v>
      </c>
    </row>
    <row r="5" spans="1:9" ht="18.649999999999999" customHeight="1" x14ac:dyDescent="0.35">
      <c r="B5" s="16">
        <v>2</v>
      </c>
      <c r="C5" s="20">
        <v>0.67708333333333337</v>
      </c>
      <c r="D5" s="20">
        <v>0.71875</v>
      </c>
      <c r="E5" s="17">
        <f t="shared" si="0"/>
        <v>0</v>
      </c>
      <c r="F5" s="17">
        <f>IF(OR(G5="U",G5="K",G5="F",G5="B"),'Allgemeine Informationen'!$C$7,Nov!D5-Nov!C5-Nov!E5)</f>
        <v>4.166666666666663E-2</v>
      </c>
      <c r="H5" s="19" t="s">
        <v>32</v>
      </c>
    </row>
    <row r="6" spans="1:9" ht="18.649999999999999" customHeight="1" x14ac:dyDescent="0.35">
      <c r="B6" s="16">
        <v>3</v>
      </c>
      <c r="C6" s="20">
        <v>0.375</v>
      </c>
      <c r="D6" s="20">
        <v>0.72916666666666663</v>
      </c>
      <c r="E6" s="17">
        <v>0.10416666666666667</v>
      </c>
      <c r="F6" s="17">
        <f>IF(OR(G6="U",G6="K",G6="F",G6="B"),'Allgemeine Informationen'!$C$7,Nov!D6-Nov!C6-Nov!E6)</f>
        <v>0.24999999999999994</v>
      </c>
      <c r="G6" s="18"/>
      <c r="H6" s="19" t="s">
        <v>60</v>
      </c>
    </row>
    <row r="7" spans="1:9" ht="18.649999999999999" customHeight="1" x14ac:dyDescent="0.35">
      <c r="B7" s="16">
        <v>4</v>
      </c>
      <c r="C7" s="20">
        <v>0.58333333333333337</v>
      </c>
      <c r="D7" s="20">
        <v>0.79166666666666663</v>
      </c>
      <c r="E7" s="17">
        <v>0.10416666666666667</v>
      </c>
      <c r="F7" s="17">
        <f>IF(OR(G7="U",G7="K",G7="F",G7="B"),'Allgemeine Informationen'!$C$7,Nov!D7-Nov!C7-Nov!E7)</f>
        <v>0.10416666666666659</v>
      </c>
      <c r="G7" s="18"/>
      <c r="H7" s="19" t="s">
        <v>61</v>
      </c>
    </row>
    <row r="8" spans="1:9" ht="18.649999999999999" customHeight="1" x14ac:dyDescent="0.35">
      <c r="B8" s="16">
        <v>5</v>
      </c>
      <c r="C8" s="20"/>
      <c r="D8" s="20"/>
      <c r="E8" s="17">
        <f t="shared" si="0"/>
        <v>0</v>
      </c>
      <c r="F8" s="17">
        <f>IF(OR(G8="U",G8="K",G8="F",G8="B"),'Allgemeine Informationen'!$C$7,Nov!D8-Nov!C8-Nov!E8)</f>
        <v>0</v>
      </c>
      <c r="G8" s="18"/>
      <c r="H8" s="19"/>
    </row>
    <row r="9" spans="1:9" ht="18.649999999999999" customHeight="1" x14ac:dyDescent="0.35">
      <c r="B9" s="16">
        <v>6</v>
      </c>
      <c r="C9" s="20"/>
      <c r="D9" s="20"/>
      <c r="E9" s="17">
        <f t="shared" si="0"/>
        <v>0</v>
      </c>
      <c r="F9" s="17">
        <f>IF(OR(G9="U",G9="K",G9="F",G9="B"),'Allgemeine Informationen'!$C$7,Nov!D9-Nov!C9-Nov!E9)</f>
        <v>0</v>
      </c>
      <c r="G9" s="18"/>
      <c r="H9" s="19"/>
    </row>
    <row r="10" spans="1:9" ht="18.649999999999999" customHeight="1" x14ac:dyDescent="0.35">
      <c r="B10" s="16">
        <v>7</v>
      </c>
      <c r="C10" s="20">
        <v>0.75</v>
      </c>
      <c r="D10" s="20">
        <v>0.83333333333333337</v>
      </c>
      <c r="E10" s="17">
        <f t="shared" si="0"/>
        <v>0</v>
      </c>
      <c r="F10" s="17">
        <f>IF(OR(G10="U",G10="K",G10="F",G10="B"),'Allgemeine Informationen'!$C$7,Nov!D10-Nov!C10-Nov!E10)</f>
        <v>8.333333333333337E-2</v>
      </c>
      <c r="G10" s="18"/>
      <c r="H10" s="19" t="s">
        <v>32</v>
      </c>
    </row>
    <row r="11" spans="1:9" ht="18.649999999999999" customHeight="1" x14ac:dyDescent="0.35">
      <c r="B11" s="16">
        <v>8</v>
      </c>
      <c r="C11" s="20">
        <v>0.375</v>
      </c>
      <c r="D11" s="20">
        <v>0.76041666666666663</v>
      </c>
      <c r="E11" s="17">
        <v>0.15625</v>
      </c>
      <c r="F11" s="17">
        <f>IF(OR(G11="U",G11="K",G11="F",G11="B"),'Allgemeine Informationen'!$C$7,Nov!D11-Nov!C11-Nov!E11)</f>
        <v>0.22916666666666663</v>
      </c>
      <c r="G11" s="18"/>
      <c r="H11" s="19" t="s">
        <v>62</v>
      </c>
    </row>
    <row r="12" spans="1:9" ht="18.649999999999999" customHeight="1" x14ac:dyDescent="0.35">
      <c r="B12" s="16">
        <v>9</v>
      </c>
      <c r="C12" s="20">
        <v>0.4375</v>
      </c>
      <c r="D12" s="20">
        <v>0.56944444444444442</v>
      </c>
      <c r="E12" s="17">
        <f t="shared" si="0"/>
        <v>0</v>
      </c>
      <c r="F12" s="17">
        <f>IF(OR(G12="U",G12="K",G12="F",G12="B"),'Allgemeine Informationen'!$C$7,Nov!D12-Nov!C12-Nov!E12)</f>
        <v>0.13194444444444442</v>
      </c>
      <c r="G12" s="18"/>
      <c r="H12" s="19" t="s">
        <v>32</v>
      </c>
    </row>
    <row r="13" spans="1:9" ht="18.649999999999999" customHeight="1" x14ac:dyDescent="0.35">
      <c r="B13" s="16">
        <v>10</v>
      </c>
      <c r="C13" s="20">
        <v>0.375</v>
      </c>
      <c r="D13" s="20">
        <v>0.64583333333333337</v>
      </c>
      <c r="E13" s="17">
        <f t="shared" si="0"/>
        <v>2.0833333333333332E-2</v>
      </c>
      <c r="F13" s="17">
        <f>IF(OR(G13="U",G13="K",G13="F",G13="B"),'Allgemeine Informationen'!$C$7,Nov!D13-Nov!C13-Nov!E13)</f>
        <v>0.25000000000000006</v>
      </c>
      <c r="G13" s="18"/>
      <c r="H13" s="19" t="s">
        <v>37</v>
      </c>
    </row>
    <row r="14" spans="1:9" ht="18.649999999999999" customHeight="1" x14ac:dyDescent="0.35">
      <c r="B14" s="16">
        <v>11</v>
      </c>
      <c r="C14" s="20">
        <v>0.9375</v>
      </c>
      <c r="D14" s="20">
        <v>0.96875</v>
      </c>
      <c r="E14" s="17">
        <f t="shared" si="0"/>
        <v>0</v>
      </c>
      <c r="F14" s="17">
        <f>IF(OR(G14="U",G14="K",G14="F",G14="B"),'Allgemeine Informationen'!$C$7,Nov!D14-Nov!C14-Nov!E14)</f>
        <v>3.125E-2</v>
      </c>
      <c r="G14" s="18"/>
      <c r="H14" s="19" t="s">
        <v>32</v>
      </c>
    </row>
    <row r="15" spans="1:9" ht="18.649999999999999" customHeight="1" x14ac:dyDescent="0.35">
      <c r="B15" s="16">
        <v>12</v>
      </c>
      <c r="C15" s="20">
        <v>0.5</v>
      </c>
      <c r="D15" s="20">
        <v>0.66666666666666663</v>
      </c>
      <c r="E15" s="17">
        <f t="shared" si="0"/>
        <v>0</v>
      </c>
      <c r="F15" s="17">
        <f>IF(OR(G15="U",G15="K",G15="F",G15="B"),'Allgemeine Informationen'!$C$7,Nov!D15-Nov!C15-Nov!E15)</f>
        <v>0.16666666666666663</v>
      </c>
      <c r="G15" s="18"/>
      <c r="H15" s="19" t="s">
        <v>63</v>
      </c>
    </row>
    <row r="16" spans="1:9" ht="18.649999999999999" customHeight="1" x14ac:dyDescent="0.35">
      <c r="B16" s="16">
        <v>13</v>
      </c>
      <c r="C16" s="20"/>
      <c r="D16" s="20"/>
      <c r="E16" s="17">
        <f t="shared" si="0"/>
        <v>0</v>
      </c>
      <c r="F16" s="17">
        <f>IF(OR(G16="U",G16="K",G16="F",G16="B"),'Allgemeine Informationen'!$C$7,Nov!D16-Nov!C16-Nov!E16)</f>
        <v>0</v>
      </c>
      <c r="G16" s="18"/>
      <c r="H16" s="19"/>
    </row>
    <row r="17" spans="2:8" ht="18.649999999999999" customHeight="1" x14ac:dyDescent="0.35">
      <c r="B17" s="16">
        <v>14</v>
      </c>
      <c r="C17" s="20"/>
      <c r="D17" s="20"/>
      <c r="E17" s="17">
        <f t="shared" si="0"/>
        <v>0</v>
      </c>
      <c r="F17" s="17">
        <f>IF(OR(G17="U",G17="K",G17="F",G17="B"),'Allgemeine Informationen'!$C$7,Nov!D17-Nov!C17-Nov!E17)</f>
        <v>0</v>
      </c>
      <c r="G17" s="18"/>
      <c r="H17" s="19"/>
    </row>
    <row r="18" spans="2:8" ht="18.649999999999999" customHeight="1" x14ac:dyDescent="0.35">
      <c r="B18" s="16">
        <v>15</v>
      </c>
      <c r="C18" s="20">
        <v>0.375</v>
      </c>
      <c r="D18" s="20">
        <v>0.65625</v>
      </c>
      <c r="E18" s="17">
        <f t="shared" si="0"/>
        <v>2.0833333333333332E-2</v>
      </c>
      <c r="F18" s="17">
        <f>IF(OR(G18="U",G18="K",G18="F",G18="B"),'Allgemeine Informationen'!$C$7,Nov!D18-Nov!C18-Nov!E18)</f>
        <v>0.26041666666666669</v>
      </c>
      <c r="G18" s="18"/>
      <c r="H18" s="19" t="s">
        <v>32</v>
      </c>
    </row>
    <row r="19" spans="2:8" ht="18.649999999999999" customHeight="1" x14ac:dyDescent="0.35">
      <c r="B19" s="16">
        <v>16</v>
      </c>
      <c r="C19" s="20">
        <v>0.46875</v>
      </c>
      <c r="D19" s="20">
        <v>0.54166666666666663</v>
      </c>
      <c r="E19" s="17">
        <f t="shared" si="0"/>
        <v>0</v>
      </c>
      <c r="F19" s="17">
        <f>IF(OR(G19="U",G19="K",G19="F",G19="B"),'Allgemeine Informationen'!$C$7,Nov!D19-Nov!C19-Nov!E19)</f>
        <v>7.291666666666663E-2</v>
      </c>
      <c r="G19" s="18"/>
      <c r="H19" s="19" t="s">
        <v>32</v>
      </c>
    </row>
    <row r="20" spans="2:8" ht="18.649999999999999" customHeight="1" x14ac:dyDescent="0.35">
      <c r="B20" s="16">
        <v>17</v>
      </c>
      <c r="C20" s="20">
        <v>0.41666666666666669</v>
      </c>
      <c r="D20" s="20">
        <v>0.60416666666666663</v>
      </c>
      <c r="E20" s="17">
        <f t="shared" si="0"/>
        <v>0</v>
      </c>
      <c r="F20" s="17">
        <f>IF(OR(G20="U",G20="K",G20="F",G20="B"),'Allgemeine Informationen'!$C$7,Nov!D20-Nov!C20-Nov!E20)</f>
        <v>0.18749999999999994</v>
      </c>
      <c r="G20" s="18"/>
      <c r="H20" s="19" t="s">
        <v>37</v>
      </c>
    </row>
    <row r="21" spans="2:8" ht="18.649999999999999" customHeight="1" x14ac:dyDescent="0.35">
      <c r="B21" s="16">
        <v>18</v>
      </c>
      <c r="C21" s="20">
        <v>0.75</v>
      </c>
      <c r="D21" s="20">
        <v>0.83333333333333337</v>
      </c>
      <c r="E21" s="17">
        <f t="shared" si="0"/>
        <v>0</v>
      </c>
      <c r="F21" s="17">
        <f>IF(OR(G21="U",G21="K",G21="F",G21="B"),'Allgemeine Informationen'!$C$7,Nov!D21-Nov!C21-Nov!E21)</f>
        <v>8.333333333333337E-2</v>
      </c>
      <c r="G21" s="18"/>
      <c r="H21" s="19" t="s">
        <v>64</v>
      </c>
    </row>
    <row r="22" spans="2:8" ht="18.649999999999999" customHeight="1" x14ac:dyDescent="0.35">
      <c r="B22" s="16">
        <v>19</v>
      </c>
      <c r="C22" s="20"/>
      <c r="D22" s="20"/>
      <c r="E22" s="17">
        <f t="shared" si="0"/>
        <v>0</v>
      </c>
      <c r="F22" s="17">
        <f>IF(OR(G22="U",G22="K",G22="F",G22="B"),'Allgemeine Informationen'!$C$7,Nov!D22-Nov!C22-Nov!E22)</f>
        <v>0</v>
      </c>
      <c r="G22" s="18"/>
      <c r="H22" s="19"/>
    </row>
    <row r="23" spans="2:8" ht="18.649999999999999" customHeight="1" x14ac:dyDescent="0.35">
      <c r="B23" s="16">
        <v>20</v>
      </c>
      <c r="C23" s="20"/>
      <c r="D23" s="20"/>
      <c r="E23" s="17">
        <f t="shared" si="0"/>
        <v>0</v>
      </c>
      <c r="F23" s="17">
        <f>IF(OR(G23="U",G23="K",G23="F",G23="B"),'Allgemeine Informationen'!$C$7,Nov!D23-Nov!C23-Nov!E23)</f>
        <v>0</v>
      </c>
      <c r="G23" s="18"/>
      <c r="H23" s="19"/>
    </row>
    <row r="24" spans="2:8" ht="18.649999999999999" customHeight="1" x14ac:dyDescent="0.35">
      <c r="B24" s="16">
        <v>21</v>
      </c>
      <c r="C24" s="20"/>
      <c r="D24" s="20"/>
      <c r="E24" s="17">
        <f t="shared" si="0"/>
        <v>0</v>
      </c>
      <c r="F24" s="17">
        <f>IF(OR(G24="U",G24="K",G24="F",G24="B"),'Allgemeine Informationen'!$C$7,Nov!D24-Nov!C24-Nov!E24)</f>
        <v>0</v>
      </c>
      <c r="G24" s="18"/>
      <c r="H24" s="19"/>
    </row>
    <row r="25" spans="2:8" ht="18.649999999999999" customHeight="1" x14ac:dyDescent="0.35">
      <c r="B25" s="16">
        <v>22</v>
      </c>
      <c r="C25" s="20">
        <v>0.39583333333333331</v>
      </c>
      <c r="D25" s="20">
        <v>0.5</v>
      </c>
      <c r="E25" s="17">
        <f t="shared" si="0"/>
        <v>0</v>
      </c>
      <c r="F25" s="17">
        <f>IF(OR(G25="U",G25="K",G25="F",G25="B"),'Allgemeine Informationen'!$C$7,Nov!D25-Nov!C25-Nov!E25)</f>
        <v>0.10416666666666669</v>
      </c>
      <c r="G25" s="18"/>
      <c r="H25" s="19" t="s">
        <v>33</v>
      </c>
    </row>
    <row r="26" spans="2:8" ht="18.649999999999999" customHeight="1" x14ac:dyDescent="0.35">
      <c r="B26" s="16">
        <v>23</v>
      </c>
      <c r="C26" s="20">
        <v>0.38541666666666669</v>
      </c>
      <c r="D26" s="20">
        <v>0.52777777777777779</v>
      </c>
      <c r="E26" s="17">
        <f t="shared" si="0"/>
        <v>0</v>
      </c>
      <c r="F26" s="17">
        <f>IF(OR(G26="U",G26="K",G26="F",G26="B"),'Allgemeine Informationen'!$C$7,Nov!D26-Nov!C26-Nov!E26)</f>
        <v>0.1423611111111111</v>
      </c>
      <c r="G26" s="18"/>
      <c r="H26" s="19" t="s">
        <v>41</v>
      </c>
    </row>
    <row r="27" spans="2:8" ht="18.649999999999999" customHeight="1" x14ac:dyDescent="0.35">
      <c r="B27" s="16">
        <v>24</v>
      </c>
      <c r="C27" s="20">
        <v>0.375</v>
      </c>
      <c r="D27" s="20">
        <v>0.55555555555555558</v>
      </c>
      <c r="E27" s="17">
        <f t="shared" si="0"/>
        <v>0</v>
      </c>
      <c r="F27" s="17">
        <f>IF(OR(G27="U",G27="K",G27="F",G27="B"),'Allgemeine Informationen'!$C$7,Nov!D27-Nov!C27-Nov!E27)</f>
        <v>0.18055555555555558</v>
      </c>
      <c r="G27" s="18"/>
      <c r="H27" s="19" t="s">
        <v>37</v>
      </c>
    </row>
    <row r="28" spans="2:8" ht="18.649999999999999" customHeight="1" x14ac:dyDescent="0.35">
      <c r="B28" s="16">
        <v>25</v>
      </c>
      <c r="C28" s="20">
        <v>0.375</v>
      </c>
      <c r="D28" s="20">
        <v>0.40972222222222227</v>
      </c>
      <c r="E28" s="17">
        <f t="shared" si="0"/>
        <v>0</v>
      </c>
      <c r="F28" s="17">
        <f>IF(OR(G28="U",G28="K",G28="F",G28="B"),'Allgemeine Informationen'!$C$7,Nov!D28-Nov!C28-Nov!E28)</f>
        <v>3.4722222222222265E-2</v>
      </c>
      <c r="G28" s="18"/>
      <c r="H28" s="19" t="s">
        <v>32</v>
      </c>
    </row>
    <row r="29" spans="2:8" ht="18.649999999999999" customHeight="1" x14ac:dyDescent="0.35">
      <c r="B29" s="16">
        <v>26</v>
      </c>
      <c r="C29" s="20">
        <v>0.66666666666666663</v>
      </c>
      <c r="D29" s="20">
        <v>0.75</v>
      </c>
      <c r="E29" s="17">
        <f t="shared" si="0"/>
        <v>0</v>
      </c>
      <c r="F29" s="17">
        <f>IF(OR(G29="U",G29="K",G29="F",G29="B"),'Allgemeine Informationen'!$C$7,Nov!D29-Nov!C29-Nov!E29)</f>
        <v>8.333333333333337E-2</v>
      </c>
      <c r="G29" s="18"/>
      <c r="H29" s="19" t="s">
        <v>32</v>
      </c>
    </row>
    <row r="30" spans="2:8" ht="18.649999999999999" customHeight="1" x14ac:dyDescent="0.35">
      <c r="B30" s="16">
        <v>27</v>
      </c>
      <c r="C30" s="20"/>
      <c r="D30" s="20"/>
      <c r="E30" s="17">
        <f t="shared" si="0"/>
        <v>0</v>
      </c>
      <c r="F30" s="17">
        <f>IF(OR(G30="U",G30="K",G30="F",G30="B"),'Allgemeine Informationen'!$C$7,Nov!D30-Nov!C30-Nov!E30)</f>
        <v>0</v>
      </c>
      <c r="G30" s="18"/>
      <c r="H30" s="19"/>
    </row>
    <row r="31" spans="2:8" ht="18.649999999999999" customHeight="1" x14ac:dyDescent="0.35">
      <c r="B31" s="16">
        <v>28</v>
      </c>
      <c r="C31" s="20"/>
      <c r="D31" s="20"/>
      <c r="E31" s="17">
        <f t="shared" si="0"/>
        <v>0</v>
      </c>
      <c r="F31" s="17">
        <f>IF(OR(G31="U",G31="K",G31="F",G31="B"),'Allgemeine Informationen'!$C$7,Nov!D31-Nov!C31-Nov!E31)</f>
        <v>0</v>
      </c>
      <c r="G31" s="18"/>
      <c r="H31" s="19"/>
    </row>
    <row r="32" spans="2:8" ht="18.649999999999999" customHeight="1" x14ac:dyDescent="0.35">
      <c r="B32" s="16">
        <v>29</v>
      </c>
      <c r="C32" s="20">
        <v>0.41666666666666669</v>
      </c>
      <c r="D32" s="20">
        <v>0.55208333333333337</v>
      </c>
      <c r="E32" s="17">
        <f t="shared" si="0"/>
        <v>0</v>
      </c>
      <c r="F32" s="17">
        <f>IF(OR(G32="U",G32="K",G32="F",G32="B"),'Allgemeine Informationen'!$C$7,Nov!D32-Nov!C32-Nov!E32)</f>
        <v>0.13541666666666669</v>
      </c>
      <c r="G32" s="18"/>
      <c r="H32" s="19" t="s">
        <v>32</v>
      </c>
    </row>
    <row r="33" spans="1:8" ht="18.649999999999999" customHeight="1" x14ac:dyDescent="0.35">
      <c r="B33" s="16">
        <v>30</v>
      </c>
      <c r="C33" s="20">
        <v>0.38541666666666669</v>
      </c>
      <c r="D33" s="20">
        <v>0.47916666666666669</v>
      </c>
      <c r="E33" s="17">
        <f t="shared" si="0"/>
        <v>0</v>
      </c>
      <c r="F33" s="17">
        <f>IF(OR(G33="U",G33="K",G33="F",G33="B"),'Allgemeine Informationen'!$C$7,Nov!D33-Nov!C33-Nov!E33)</f>
        <v>9.375E-2</v>
      </c>
      <c r="G33" s="18"/>
      <c r="H33" s="19" t="s">
        <v>32</v>
      </c>
    </row>
    <row r="34" spans="1:8" ht="18.649999999999999" customHeight="1" x14ac:dyDescent="0.35">
      <c r="B34" s="16">
        <v>31</v>
      </c>
      <c r="C34" s="20"/>
      <c r="D34" s="20"/>
      <c r="E34" s="17">
        <f t="shared" si="0"/>
        <v>0</v>
      </c>
      <c r="F34" s="17">
        <f>IF(OR(G34="U",G34="K",G34="F",G34="B"),'Allgemeine Informationen'!$C$7,Nov!D34-Nov!C34-Nov!E34)</f>
        <v>0</v>
      </c>
      <c r="G34" s="18"/>
      <c r="H34" s="19"/>
    </row>
    <row r="35" spans="1:8" ht="18.649999999999999" customHeight="1" x14ac:dyDescent="0.35">
      <c r="C35" s="52" t="s">
        <v>44</v>
      </c>
      <c r="D35" s="52"/>
      <c r="E35" s="52"/>
      <c r="F35" s="17">
        <f>SUM(F4:F34)</f>
        <v>2.6875</v>
      </c>
      <c r="G35" s="9">
        <f>COUNTIFS(G4:G34,"U")</f>
        <v>0</v>
      </c>
    </row>
    <row r="36" spans="1:8" ht="18.649999999999999" customHeight="1" x14ac:dyDescent="0.35">
      <c r="C36" s="49" t="s">
        <v>45</v>
      </c>
      <c r="D36" s="49"/>
      <c r="E36" s="49"/>
      <c r="F36" s="17">
        <f>'Allgemeine Informationen'!C7*'Allgemeine Informationen'!F5</f>
        <v>2.3833333333333333</v>
      </c>
    </row>
    <row r="37" spans="1:8" ht="18.649999999999999" customHeight="1" x14ac:dyDescent="0.35">
      <c r="C37" s="49" t="s">
        <v>46</v>
      </c>
      <c r="D37" s="49"/>
      <c r="E37" s="49"/>
      <c r="F37" s="17">
        <f>Okt!F38</f>
        <v>2.5479166666666666</v>
      </c>
    </row>
    <row r="38" spans="1:8" ht="18.649999999999999" customHeight="1" x14ac:dyDescent="0.35">
      <c r="C38" s="49" t="s">
        <v>47</v>
      </c>
      <c r="D38" s="49"/>
      <c r="E38" s="49"/>
      <c r="F38" s="17">
        <f>F35-F36+F37</f>
        <v>2.8520833333333333</v>
      </c>
    </row>
    <row r="39" spans="1:8" ht="18.649999999999999" customHeight="1" x14ac:dyDescent="0.35">
      <c r="A39" s="22" t="s">
        <v>48</v>
      </c>
      <c r="B39" s="23"/>
      <c r="C39" s="24"/>
    </row>
    <row r="40" spans="1:8" ht="18.649999999999999" customHeight="1" x14ac:dyDescent="0.35">
      <c r="A40" s="25" t="s">
        <v>49</v>
      </c>
      <c r="B40" s="9" t="s">
        <v>50</v>
      </c>
      <c r="C40" s="26" t="s">
        <v>51</v>
      </c>
    </row>
    <row r="41" spans="1:8" ht="18.649999999999999" customHeight="1" x14ac:dyDescent="0.35">
      <c r="A41" s="25" t="s">
        <v>52</v>
      </c>
      <c r="B41" s="9" t="s">
        <v>50</v>
      </c>
      <c r="C41" s="26" t="s">
        <v>53</v>
      </c>
      <c r="E41" s="50" t="s">
        <v>54</v>
      </c>
      <c r="F41" s="50"/>
      <c r="G41" s="50"/>
      <c r="H41" s="50"/>
    </row>
    <row r="42" spans="1:8" ht="18.649999999999999" customHeight="1" x14ac:dyDescent="0.35">
      <c r="A42" s="25" t="s">
        <v>55</v>
      </c>
      <c r="B42" s="9" t="s">
        <v>50</v>
      </c>
      <c r="C42" s="26" t="s">
        <v>56</v>
      </c>
    </row>
    <row r="43" spans="1:8" ht="18.649999999999999" customHeight="1" x14ac:dyDescent="0.35">
      <c r="A43" s="27" t="s">
        <v>57</v>
      </c>
      <c r="B43" s="28" t="s">
        <v>50</v>
      </c>
      <c r="C43" s="29" t="s">
        <v>58</v>
      </c>
      <c r="E43" s="50" t="s">
        <v>59</v>
      </c>
      <c r="F43" s="50"/>
      <c r="G43" s="50"/>
      <c r="H43" s="50"/>
    </row>
  </sheetData>
  <mergeCells count="8">
    <mergeCell ref="C38:E38"/>
    <mergeCell ref="E41:H41"/>
    <mergeCell ref="E43:H43"/>
    <mergeCell ref="C1:E1"/>
    <mergeCell ref="G1:H1"/>
    <mergeCell ref="C35:E35"/>
    <mergeCell ref="C36:E36"/>
    <mergeCell ref="C37:E37"/>
  </mergeCells>
  <pageMargins left="0.17708333333333301" right="0.30208333333333298" top="0.35416666666666702" bottom="0.33333333333333298" header="0.51180555555555496" footer="0.51180555555555496"/>
  <pageSetup paperSize="9" firstPageNumber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K43"/>
  <sheetViews>
    <sheetView showGridLines="0" topLeftCell="A14" zoomScale="130" zoomScaleNormal="130" workbookViewId="0">
      <selection activeCell="G34" sqref="G34"/>
    </sheetView>
  </sheetViews>
  <sheetFormatPr baseColWidth="10" defaultColWidth="8.7265625" defaultRowHeight="14.5" x14ac:dyDescent="0.35"/>
  <cols>
    <col min="1" max="1" width="3.54296875" style="9" customWidth="1"/>
    <col min="2" max="2" width="8.453125" style="9" customWidth="1"/>
    <col min="3" max="5" width="11.54296875" style="9" customWidth="1"/>
    <col min="6" max="6" width="15.453125" style="9" customWidth="1"/>
    <col min="7" max="7" width="12" style="9" customWidth="1"/>
    <col min="8" max="8" width="22.54296875" style="9" customWidth="1"/>
    <col min="9" max="9" width="2.54296875" style="9" customWidth="1"/>
    <col min="10" max="1025" width="11.453125" style="9"/>
  </cols>
  <sheetData>
    <row r="1" spans="1:9" s="12" customFormat="1" ht="18.649999999999999" customHeight="1" x14ac:dyDescent="0.35">
      <c r="A1" s="10"/>
      <c r="B1" s="11" t="s">
        <v>22</v>
      </c>
      <c r="C1" s="51" t="str">
        <f>'Allgemeine Informationen'!C3</f>
        <v>Amy Hubach</v>
      </c>
      <c r="D1" s="51"/>
      <c r="E1" s="51"/>
      <c r="F1" s="11" t="s">
        <v>23</v>
      </c>
      <c r="G1" s="51" t="str">
        <f>'Allgemeine Informationen'!C4</f>
        <v>Öffentlichkeitsarbeit</v>
      </c>
      <c r="H1" s="51"/>
      <c r="I1" s="10"/>
    </row>
    <row r="2" spans="1:9" ht="18.649999999999999" customHeight="1" x14ac:dyDescent="0.35">
      <c r="B2" s="13" t="s">
        <v>24</v>
      </c>
      <c r="C2" s="14" t="str">
        <f>'Allgemeine Informationen'!E6</f>
        <v>Dezember</v>
      </c>
      <c r="D2" s="15"/>
      <c r="E2" s="15"/>
      <c r="G2" s="15"/>
      <c r="H2" s="15"/>
    </row>
    <row r="3" spans="1:9" ht="18.649999999999999" customHeight="1" x14ac:dyDescent="0.35">
      <c r="B3" s="16" t="s">
        <v>25</v>
      </c>
      <c r="C3" s="16" t="s">
        <v>26</v>
      </c>
      <c r="D3" s="16" t="s">
        <v>27</v>
      </c>
      <c r="E3" s="16" t="s">
        <v>28</v>
      </c>
      <c r="F3" s="16" t="s">
        <v>29</v>
      </c>
      <c r="G3" s="16" t="s">
        <v>30</v>
      </c>
      <c r="H3" s="16" t="s">
        <v>31</v>
      </c>
    </row>
    <row r="4" spans="1:9" ht="18.649999999999999" customHeight="1" x14ac:dyDescent="0.35">
      <c r="B4" s="16">
        <v>1</v>
      </c>
      <c r="C4" s="17">
        <v>0.45833333333333331</v>
      </c>
      <c r="D4" s="17">
        <v>0.66666666666666663</v>
      </c>
      <c r="E4" s="17">
        <v>3.125E-2</v>
      </c>
      <c r="F4" s="17">
        <f>IF(OR(G4="U",G4="K",G4="F",G4="B"),'Allgemeine Informationen'!$C$7,Dez!D4-Dez!C4-Dez!E4)</f>
        <v>0.17708333333333331</v>
      </c>
      <c r="G4" s="18"/>
      <c r="H4" s="19" t="s">
        <v>65</v>
      </c>
    </row>
    <row r="5" spans="1:9" ht="18.649999999999999" customHeight="1" x14ac:dyDescent="0.35">
      <c r="B5" s="16">
        <v>2</v>
      </c>
      <c r="C5" s="17"/>
      <c r="D5" s="17"/>
      <c r="E5" s="17">
        <f t="shared" ref="E5:E34" si="0">IF(D5-C5 &gt;= TIMEVALUE("9:01"), TIMEVALUE("0:45"), IF(D5-C5 &gt;= TIMEVALUE("6:01"), TIMEVALUE("0:30"), 0))</f>
        <v>0</v>
      </c>
      <c r="F5" s="17">
        <f>IF(OR(G5="U",G5="K",G5="F",G5="B"),'Allgemeine Informationen'!$C$7,Dez!D5-Dez!C5-Dez!E5)</f>
        <v>0.10833333333333332</v>
      </c>
      <c r="G5" s="9" t="s">
        <v>52</v>
      </c>
      <c r="H5" s="19"/>
    </row>
    <row r="6" spans="1:9" ht="18.649999999999999" customHeight="1" x14ac:dyDescent="0.35">
      <c r="B6" s="16">
        <v>3</v>
      </c>
      <c r="C6" s="17"/>
      <c r="D6" s="17"/>
      <c r="E6" s="17">
        <f t="shared" si="0"/>
        <v>0</v>
      </c>
      <c r="F6" s="17">
        <f>IF(OR(G6="U",G6="K",G6="F",G6="B"),'Allgemeine Informationen'!$C$7,Dez!D6-Dez!C6-Dez!E6)</f>
        <v>0.10833333333333332</v>
      </c>
      <c r="G6" s="18" t="s">
        <v>52</v>
      </c>
      <c r="H6" s="19"/>
    </row>
    <row r="7" spans="1:9" ht="18.649999999999999" customHeight="1" x14ac:dyDescent="0.35">
      <c r="B7" s="16">
        <v>4</v>
      </c>
      <c r="C7" s="17"/>
      <c r="D7" s="17"/>
      <c r="E7" s="17">
        <f t="shared" si="0"/>
        <v>0</v>
      </c>
      <c r="F7" s="17">
        <f>IF(OR(G7="U",G7="K",G7="F",G7="B"),'Allgemeine Informationen'!$C$7,Dez!D7-Dez!C7-Dez!E7)</f>
        <v>0</v>
      </c>
      <c r="G7" s="18"/>
      <c r="H7" s="19"/>
    </row>
    <row r="8" spans="1:9" ht="18.649999999999999" customHeight="1" x14ac:dyDescent="0.35">
      <c r="B8" s="16">
        <v>5</v>
      </c>
      <c r="C8" s="17"/>
      <c r="D8" s="17"/>
      <c r="E8" s="17">
        <f t="shared" si="0"/>
        <v>0</v>
      </c>
      <c r="F8" s="17">
        <f>IF(OR(G8="U",G8="K",G8="F",G8="B"),'Allgemeine Informationen'!$C$7,Dez!D8-Dez!C8-Dez!E8)</f>
        <v>0</v>
      </c>
      <c r="G8" s="18"/>
      <c r="H8" s="19"/>
    </row>
    <row r="9" spans="1:9" ht="18.649999999999999" customHeight="1" x14ac:dyDescent="0.35">
      <c r="B9" s="16">
        <v>6</v>
      </c>
      <c r="C9" s="17"/>
      <c r="D9" s="17"/>
      <c r="E9" s="17">
        <f t="shared" si="0"/>
        <v>0</v>
      </c>
      <c r="F9" s="17">
        <f>IF(OR(G9="U",G9="K",G9="F",G9="B"),'Allgemeine Informationen'!$C$7,Dez!D9-Dez!C9-Dez!E9)</f>
        <v>0.10833333333333332</v>
      </c>
      <c r="G9" s="18" t="s">
        <v>52</v>
      </c>
      <c r="H9" s="19"/>
    </row>
    <row r="10" spans="1:9" ht="18.649999999999999" customHeight="1" x14ac:dyDescent="0.35">
      <c r="B10" s="16">
        <v>7</v>
      </c>
      <c r="C10" s="17"/>
      <c r="D10" s="17"/>
      <c r="E10" s="17">
        <f t="shared" si="0"/>
        <v>0</v>
      </c>
      <c r="F10" s="17">
        <f>IF(OR(G10="U",G10="K",G10="F",G10="B"),'Allgemeine Informationen'!$C$7,Dez!D10-Dez!C10-Dez!E10)</f>
        <v>0.10833333333333332</v>
      </c>
      <c r="G10" s="18" t="s">
        <v>52</v>
      </c>
      <c r="H10" s="19"/>
    </row>
    <row r="11" spans="1:9" ht="18.649999999999999" customHeight="1" x14ac:dyDescent="0.35">
      <c r="B11" s="16">
        <v>8</v>
      </c>
      <c r="C11" s="17"/>
      <c r="D11" s="17"/>
      <c r="E11" s="17">
        <f t="shared" si="0"/>
        <v>0</v>
      </c>
      <c r="F11" s="17">
        <f>IF(OR(G11="U",G11="K",G11="F",G11="B"),'Allgemeine Informationen'!$C$7,Dez!D11-Dez!C11-Dez!E11)</f>
        <v>0.10833333333333332</v>
      </c>
      <c r="G11" s="18" t="s">
        <v>52</v>
      </c>
      <c r="H11" s="19"/>
    </row>
    <row r="12" spans="1:9" ht="18.649999999999999" customHeight="1" x14ac:dyDescent="0.35">
      <c r="B12" s="16">
        <v>9</v>
      </c>
      <c r="C12" s="17"/>
      <c r="D12" s="17"/>
      <c r="E12" s="17">
        <f t="shared" si="0"/>
        <v>0</v>
      </c>
      <c r="F12" s="17">
        <f>IF(OR(G12="U",G12="K",G12="F",G12="B"),'Allgemeine Informationen'!$C$7,Dez!D12-Dez!C12-Dez!E12)</f>
        <v>0.10833333333333332</v>
      </c>
      <c r="G12" s="18" t="s">
        <v>52</v>
      </c>
      <c r="H12" s="19"/>
    </row>
    <row r="13" spans="1:9" ht="18.649999999999999" customHeight="1" x14ac:dyDescent="0.35">
      <c r="B13" s="16">
        <v>10</v>
      </c>
      <c r="C13" s="17"/>
      <c r="D13" s="17"/>
      <c r="E13" s="17">
        <f t="shared" si="0"/>
        <v>0</v>
      </c>
      <c r="F13" s="17">
        <f>IF(OR(G13="U",G13="K",G13="F",G13="B"),'Allgemeine Informationen'!$C$7,Dez!D13-Dez!C13-Dez!E13)</f>
        <v>0.10833333333333332</v>
      </c>
      <c r="G13" s="18" t="s">
        <v>52</v>
      </c>
      <c r="H13" s="19"/>
    </row>
    <row r="14" spans="1:9" ht="18.649999999999999" customHeight="1" x14ac:dyDescent="0.35">
      <c r="B14" s="16">
        <v>11</v>
      </c>
      <c r="C14" s="17"/>
      <c r="D14" s="17"/>
      <c r="E14" s="17">
        <f t="shared" si="0"/>
        <v>0</v>
      </c>
      <c r="F14" s="17">
        <f>IF(OR(G14="U",G14="K",G14="F",G14="B"),'Allgemeine Informationen'!$C$7,Dez!D14-Dez!C14-Dez!E14)</f>
        <v>0</v>
      </c>
      <c r="G14" s="18"/>
      <c r="H14" s="19"/>
    </row>
    <row r="15" spans="1:9" ht="18.649999999999999" customHeight="1" x14ac:dyDescent="0.35">
      <c r="B15" s="16">
        <v>12</v>
      </c>
      <c r="C15" s="17"/>
      <c r="D15" s="17"/>
      <c r="E15" s="17">
        <f t="shared" si="0"/>
        <v>0</v>
      </c>
      <c r="F15" s="17">
        <f>IF(OR(G15="U",G15="K",G15="F",G15="B"),'Allgemeine Informationen'!$C$7,Dez!D15-Dez!C15-Dez!E15)</f>
        <v>0</v>
      </c>
      <c r="G15" s="18"/>
      <c r="H15" s="19"/>
    </row>
    <row r="16" spans="1:9" ht="18.649999999999999" customHeight="1" x14ac:dyDescent="0.35">
      <c r="B16" s="16">
        <v>13</v>
      </c>
      <c r="C16" s="17">
        <v>0.33333333333333331</v>
      </c>
      <c r="D16" s="17">
        <v>0.83333333333333337</v>
      </c>
      <c r="E16" s="17">
        <v>0.29166666666666669</v>
      </c>
      <c r="F16" s="17">
        <f>IF(OR(G16="U",G16="K",G16="F",G16="B"),'Allgemeine Informationen'!$C$7,Dez!D16-Dez!C16-Dez!E16)</f>
        <v>0.20833333333333331</v>
      </c>
      <c r="G16" s="18"/>
      <c r="H16" s="19" t="s">
        <v>66</v>
      </c>
    </row>
    <row r="17" spans="2:8" ht="18.649999999999999" customHeight="1" x14ac:dyDescent="0.35">
      <c r="B17" s="16">
        <v>14</v>
      </c>
      <c r="C17" s="17">
        <v>0.47916666666666669</v>
      </c>
      <c r="D17" s="17">
        <v>0.66666666666666663</v>
      </c>
      <c r="E17" s="17">
        <f t="shared" si="0"/>
        <v>0</v>
      </c>
      <c r="F17" s="17">
        <f>IF(OR(G17="U",G17="K",G17="F",G17="B"),'Allgemeine Informationen'!$C$7,Dez!D17-Dez!C17-Dez!E17)</f>
        <v>0.18749999999999994</v>
      </c>
      <c r="G17" s="18"/>
      <c r="H17" s="19" t="s">
        <v>32</v>
      </c>
    </row>
    <row r="18" spans="2:8" ht="18.649999999999999" customHeight="1" x14ac:dyDescent="0.35">
      <c r="B18" s="16">
        <v>15</v>
      </c>
      <c r="C18" s="17">
        <v>0.41666666666666669</v>
      </c>
      <c r="D18" s="17">
        <v>0.65625</v>
      </c>
      <c r="E18" s="17">
        <f t="shared" si="0"/>
        <v>0</v>
      </c>
      <c r="F18" s="17">
        <f>IF(OR(G18="U",G18="K",G18="F",G18="B"),'Allgemeine Informationen'!$C$7,Dez!D18-Dez!C18-Dez!E18)</f>
        <v>0.23958333333333331</v>
      </c>
      <c r="G18" s="18"/>
      <c r="H18" s="19" t="s">
        <v>67</v>
      </c>
    </row>
    <row r="19" spans="2:8" ht="18.649999999999999" customHeight="1" x14ac:dyDescent="0.35">
      <c r="B19" s="16">
        <v>16</v>
      </c>
      <c r="C19" s="17">
        <v>0.70833333333333337</v>
      </c>
      <c r="D19" s="17">
        <v>0.82291666666666663</v>
      </c>
      <c r="E19" s="17">
        <f t="shared" si="0"/>
        <v>0</v>
      </c>
      <c r="F19" s="17">
        <f>IF(OR(G19="U",G19="K",G19="F",G19="B"),'Allgemeine Informationen'!$C$7,Dez!D19-Dez!C19-Dez!E19)</f>
        <v>0.11458333333333326</v>
      </c>
      <c r="G19" s="18"/>
      <c r="H19" s="19" t="s">
        <v>68</v>
      </c>
    </row>
    <row r="20" spans="2:8" ht="18.649999999999999" customHeight="1" x14ac:dyDescent="0.35">
      <c r="B20" s="16">
        <v>17</v>
      </c>
      <c r="C20" s="17">
        <v>0.41666666666666669</v>
      </c>
      <c r="D20" s="17">
        <v>0.625</v>
      </c>
      <c r="E20" s="17">
        <f t="shared" si="0"/>
        <v>0</v>
      </c>
      <c r="F20" s="17">
        <f>IF(OR(G20="U",G20="K",G20="F",G20="B"),'Allgemeine Informationen'!$C$7,Dez!D20-Dez!C20-Dez!E20)</f>
        <v>0.20833333333333331</v>
      </c>
      <c r="G20" s="18"/>
      <c r="H20" s="19" t="s">
        <v>69</v>
      </c>
    </row>
    <row r="21" spans="2:8" ht="18.649999999999999" customHeight="1" x14ac:dyDescent="0.35">
      <c r="B21" s="16">
        <v>18</v>
      </c>
      <c r="C21" s="17"/>
      <c r="D21" s="17"/>
      <c r="E21" s="17">
        <f t="shared" si="0"/>
        <v>0</v>
      </c>
      <c r="F21" s="17">
        <f>IF(OR(G21="U",G21="K",G21="F",G21="B"),'Allgemeine Informationen'!$C$7,Dez!D21-Dez!C21-Dez!E21)</f>
        <v>0</v>
      </c>
      <c r="G21" s="18"/>
      <c r="H21" s="19"/>
    </row>
    <row r="22" spans="2:8" ht="18.649999999999999" customHeight="1" x14ac:dyDescent="0.35">
      <c r="B22" s="16">
        <v>19</v>
      </c>
      <c r="C22" s="17"/>
      <c r="D22" s="17"/>
      <c r="E22" s="17">
        <f t="shared" si="0"/>
        <v>0</v>
      </c>
      <c r="F22" s="17">
        <f>IF(OR(G22="U",G22="K",G22="F",G22="B"),'Allgemeine Informationen'!$C$7,Dez!D22-Dez!C22-Dez!E22)</f>
        <v>0</v>
      </c>
      <c r="G22" s="18"/>
      <c r="H22" s="19"/>
    </row>
    <row r="23" spans="2:8" ht="18.649999999999999" customHeight="1" x14ac:dyDescent="0.35">
      <c r="B23" s="16">
        <v>20</v>
      </c>
      <c r="C23" s="17"/>
      <c r="D23" s="17"/>
      <c r="E23" s="17">
        <f t="shared" si="0"/>
        <v>0</v>
      </c>
      <c r="F23" s="17">
        <f>IF(OR(G23="U",G23="K",G23="F",G23="B"),'Allgemeine Informationen'!$C$7,Dez!D23-Dez!C23-Dez!E23)</f>
        <v>0.10833333333333332</v>
      </c>
      <c r="G23" s="18" t="s">
        <v>57</v>
      </c>
      <c r="H23" s="19"/>
    </row>
    <row r="24" spans="2:8" ht="18.649999999999999" customHeight="1" x14ac:dyDescent="0.35">
      <c r="B24" s="16">
        <v>21</v>
      </c>
      <c r="C24" s="17"/>
      <c r="D24" s="17"/>
      <c r="E24" s="17">
        <f t="shared" si="0"/>
        <v>0</v>
      </c>
      <c r="F24" s="17">
        <f>IF(OR(G24="U",G24="K",G24="F",G24="B"),'Allgemeine Informationen'!$C$7,Dez!D24-Dez!C24-Dez!E24)</f>
        <v>0.10833333333333332</v>
      </c>
      <c r="G24" s="18" t="s">
        <v>57</v>
      </c>
      <c r="H24" s="19"/>
    </row>
    <row r="25" spans="2:8" ht="18.649999999999999" customHeight="1" x14ac:dyDescent="0.35">
      <c r="B25" s="16">
        <v>22</v>
      </c>
      <c r="C25" s="17"/>
      <c r="D25" s="17"/>
      <c r="E25" s="17">
        <f t="shared" si="0"/>
        <v>0</v>
      </c>
      <c r="F25" s="17">
        <f>IF(OR(G25="U",G25="K",G25="F",G25="B"),'Allgemeine Informationen'!$C$7,Dez!D25-Dez!C25-Dez!E25)</f>
        <v>0.10833333333333332</v>
      </c>
      <c r="G25" s="18" t="s">
        <v>57</v>
      </c>
      <c r="H25" s="19"/>
    </row>
    <row r="26" spans="2:8" ht="18.649999999999999" customHeight="1" x14ac:dyDescent="0.35">
      <c r="B26" s="16">
        <v>23</v>
      </c>
      <c r="C26" s="17"/>
      <c r="D26" s="17"/>
      <c r="E26" s="17">
        <v>0</v>
      </c>
      <c r="F26" s="17">
        <f>IF(OR(G26="U",G26="K",G26="F",G26="B"),'Allgemeine Informationen'!$C$7,Dez!D26-Dez!C26-Dez!E26)</f>
        <v>0.10833333333333332</v>
      </c>
      <c r="G26" s="18" t="s">
        <v>57</v>
      </c>
      <c r="H26" s="19"/>
    </row>
    <row r="27" spans="2:8" ht="18.649999999999999" customHeight="1" x14ac:dyDescent="0.35">
      <c r="B27" s="16">
        <v>24</v>
      </c>
      <c r="C27" s="17"/>
      <c r="D27" s="17"/>
      <c r="E27" s="17">
        <f t="shared" si="0"/>
        <v>0</v>
      </c>
      <c r="F27" s="17">
        <f>IF(OR(G27="U",G27="K",G27="F",G27="B"),'Allgemeine Informationen'!$C$7,Dez!D27-Dez!C27-Dez!E27)</f>
        <v>0.10833333333333332</v>
      </c>
      <c r="G27" s="18" t="s">
        <v>57</v>
      </c>
      <c r="H27" s="19"/>
    </row>
    <row r="28" spans="2:8" ht="18.649999999999999" customHeight="1" x14ac:dyDescent="0.35">
      <c r="B28" s="16">
        <v>25</v>
      </c>
      <c r="C28" s="17"/>
      <c r="D28" s="17"/>
      <c r="E28" s="17">
        <f t="shared" si="0"/>
        <v>0</v>
      </c>
      <c r="F28" s="17">
        <f>IF(OR(G28="U",G28="K",G28="F",G28="B"),'Allgemeine Informationen'!$C$7,Dez!D28-Dez!C28-Dez!E28)</f>
        <v>0</v>
      </c>
      <c r="G28" s="18"/>
      <c r="H28" s="19"/>
    </row>
    <row r="29" spans="2:8" ht="18.649999999999999" customHeight="1" x14ac:dyDescent="0.35">
      <c r="B29" s="16">
        <v>26</v>
      </c>
      <c r="C29" s="17"/>
      <c r="D29" s="17"/>
      <c r="E29" s="17">
        <f t="shared" si="0"/>
        <v>0</v>
      </c>
      <c r="F29" s="17">
        <f>IF(OR(G29="U",G29="K",G29="F",G29="B"),'Allgemeine Informationen'!$C$7,Dez!D29-Dez!C29-Dez!E29)</f>
        <v>0</v>
      </c>
      <c r="G29" s="18"/>
      <c r="H29" s="19"/>
    </row>
    <row r="30" spans="2:8" ht="18.649999999999999" customHeight="1" x14ac:dyDescent="0.35">
      <c r="B30" s="16">
        <v>27</v>
      </c>
      <c r="C30" s="17"/>
      <c r="D30" s="17"/>
      <c r="E30" s="17">
        <f t="shared" si="0"/>
        <v>0</v>
      </c>
      <c r="F30" s="17">
        <f>IF(OR(G30="U",G30="K",G30="F",G30="B"),'Allgemeine Informationen'!$C$7,Dez!D30-Dez!C30-Dez!E30)</f>
        <v>0.10833333333333332</v>
      </c>
      <c r="G30" s="18" t="s">
        <v>57</v>
      </c>
      <c r="H30" s="19"/>
    </row>
    <row r="31" spans="2:8" ht="18.649999999999999" customHeight="1" x14ac:dyDescent="0.35">
      <c r="B31" s="16">
        <v>28</v>
      </c>
      <c r="C31" s="17"/>
      <c r="D31" s="17"/>
      <c r="E31" s="17">
        <f t="shared" si="0"/>
        <v>0</v>
      </c>
      <c r="F31" s="17">
        <f>IF(OR(G31="U",G31="K",G31="F",G31="B"),'Allgemeine Informationen'!$C$7,Dez!D31-Dez!C31-Dez!E31)</f>
        <v>0.10833333333333332</v>
      </c>
      <c r="G31" s="18" t="s">
        <v>57</v>
      </c>
      <c r="H31" s="19"/>
    </row>
    <row r="32" spans="2:8" ht="18.649999999999999" customHeight="1" x14ac:dyDescent="0.35">
      <c r="B32" s="16">
        <v>29</v>
      </c>
      <c r="C32" s="17"/>
      <c r="D32" s="17"/>
      <c r="E32" s="17">
        <f t="shared" si="0"/>
        <v>0</v>
      </c>
      <c r="F32" s="17">
        <f>IF(OR(G32="U",G32="K",G32="F",G32="B"),'Allgemeine Informationen'!$C$7,Dez!D32-Dez!C32-Dez!E32)</f>
        <v>0.10833333333333332</v>
      </c>
      <c r="G32" s="18" t="s">
        <v>57</v>
      </c>
      <c r="H32" s="19"/>
    </row>
    <row r="33" spans="1:8" ht="18.649999999999999" customHeight="1" x14ac:dyDescent="0.35">
      <c r="B33" s="16">
        <v>30</v>
      </c>
      <c r="C33" s="17"/>
      <c r="D33" s="17"/>
      <c r="E33" s="17">
        <f t="shared" si="0"/>
        <v>0</v>
      </c>
      <c r="F33" s="17">
        <f>IF(OR(G33="U",G33="K",G33="F",G33="B"),'Allgemeine Informationen'!$C$7,Dez!D33-Dez!C33-Dez!E33)</f>
        <v>0.10833333333333332</v>
      </c>
      <c r="G33" s="18" t="s">
        <v>57</v>
      </c>
      <c r="H33" s="19"/>
    </row>
    <row r="34" spans="1:8" ht="18.649999999999999" customHeight="1" x14ac:dyDescent="0.35">
      <c r="B34" s="16">
        <v>31</v>
      </c>
      <c r="C34" s="17"/>
      <c r="D34" s="17"/>
      <c r="E34" s="17">
        <f t="shared" si="0"/>
        <v>0</v>
      </c>
      <c r="F34" s="17">
        <f>IF(OR(G34="U",G34="K",G34="F",G34="B"),'Allgemeine Informationen'!$C$7,Dez!D34-Dez!C34-Dez!E34)</f>
        <v>0.10833333333333332</v>
      </c>
      <c r="G34" s="18" t="s">
        <v>57</v>
      </c>
      <c r="H34" s="19"/>
    </row>
    <row r="35" spans="1:8" ht="18.649999999999999" customHeight="1" x14ac:dyDescent="0.35">
      <c r="C35" s="52" t="s">
        <v>44</v>
      </c>
      <c r="D35" s="52"/>
      <c r="E35" s="52"/>
      <c r="F35" s="17">
        <f>SUM(F4:F34)</f>
        <v>2.9770833333333333</v>
      </c>
      <c r="G35" s="9">
        <f>COUNTIFS(G4:G34,"U")</f>
        <v>0</v>
      </c>
    </row>
    <row r="36" spans="1:8" ht="18.649999999999999" customHeight="1" x14ac:dyDescent="0.35">
      <c r="C36" s="49" t="s">
        <v>45</v>
      </c>
      <c r="D36" s="49"/>
      <c r="E36" s="49"/>
      <c r="F36" s="17">
        <f>'Allgemeine Informationen'!C7*'Allgemeine Informationen'!F6</f>
        <v>2.4916666666666663</v>
      </c>
    </row>
    <row r="37" spans="1:8" ht="18.649999999999999" customHeight="1" x14ac:dyDescent="0.35">
      <c r="C37" s="49" t="s">
        <v>46</v>
      </c>
      <c r="D37" s="49"/>
      <c r="E37" s="49"/>
      <c r="F37" s="17">
        <f>Nov!F38</f>
        <v>2.8520833333333333</v>
      </c>
    </row>
    <row r="38" spans="1:8" ht="18.649999999999999" customHeight="1" x14ac:dyDescent="0.35">
      <c r="C38" s="49" t="s">
        <v>47</v>
      </c>
      <c r="D38" s="49"/>
      <c r="E38" s="49"/>
      <c r="F38" s="17">
        <f>F35-F36+F37</f>
        <v>3.3375000000000004</v>
      </c>
    </row>
    <row r="39" spans="1:8" ht="18.649999999999999" customHeight="1" x14ac:dyDescent="0.35">
      <c r="A39" s="22" t="s">
        <v>48</v>
      </c>
      <c r="B39" s="23"/>
      <c r="C39" s="24"/>
    </row>
    <row r="40" spans="1:8" ht="18.649999999999999" customHeight="1" x14ac:dyDescent="0.35">
      <c r="A40" s="25" t="s">
        <v>49</v>
      </c>
      <c r="B40" s="9" t="s">
        <v>50</v>
      </c>
      <c r="C40" s="26" t="s">
        <v>51</v>
      </c>
    </row>
    <row r="41" spans="1:8" ht="18.649999999999999" customHeight="1" x14ac:dyDescent="0.35">
      <c r="A41" s="25" t="s">
        <v>52</v>
      </c>
      <c r="B41" s="9" t="s">
        <v>50</v>
      </c>
      <c r="C41" s="26" t="s">
        <v>53</v>
      </c>
      <c r="E41" s="50" t="s">
        <v>54</v>
      </c>
      <c r="F41" s="50"/>
      <c r="G41" s="50"/>
      <c r="H41" s="50"/>
    </row>
    <row r="42" spans="1:8" ht="18.649999999999999" customHeight="1" x14ac:dyDescent="0.35">
      <c r="A42" s="25" t="s">
        <v>55</v>
      </c>
      <c r="B42" s="9" t="s">
        <v>50</v>
      </c>
      <c r="C42" s="26" t="s">
        <v>56</v>
      </c>
    </row>
    <row r="43" spans="1:8" ht="18.649999999999999" customHeight="1" x14ac:dyDescent="0.35">
      <c r="A43" s="27" t="s">
        <v>57</v>
      </c>
      <c r="B43" s="28" t="s">
        <v>50</v>
      </c>
      <c r="C43" s="29" t="s">
        <v>58</v>
      </c>
      <c r="E43" s="50" t="s">
        <v>59</v>
      </c>
      <c r="F43" s="50"/>
      <c r="G43" s="50"/>
      <c r="H43" s="50"/>
    </row>
  </sheetData>
  <mergeCells count="8">
    <mergeCell ref="C38:E38"/>
    <mergeCell ref="E41:H41"/>
    <mergeCell ref="E43:H43"/>
    <mergeCell ref="C1:E1"/>
    <mergeCell ref="G1:H1"/>
    <mergeCell ref="C35:E35"/>
    <mergeCell ref="C36:E36"/>
    <mergeCell ref="C37:E37"/>
  </mergeCells>
  <pageMargins left="0.17708333333333301" right="0.30208333333333298" top="0.35416666666666702" bottom="0.33333333333333298" header="0.51180555555555496" footer="0.51180555555555496"/>
  <pageSetup paperSize="9" firstPageNumber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MK43"/>
  <sheetViews>
    <sheetView showGridLines="0" topLeftCell="A27" zoomScale="130" zoomScaleNormal="130" workbookViewId="0">
      <selection activeCell="H35" sqref="H35"/>
    </sheetView>
  </sheetViews>
  <sheetFormatPr baseColWidth="10" defaultColWidth="8.7265625" defaultRowHeight="14.5" x14ac:dyDescent="0.35"/>
  <cols>
    <col min="1" max="1" width="3.54296875" style="9" customWidth="1"/>
    <col min="2" max="2" width="8.453125" style="9" customWidth="1"/>
    <col min="3" max="5" width="11.54296875" style="9" customWidth="1"/>
    <col min="6" max="6" width="14.1796875" style="9" customWidth="1"/>
    <col min="7" max="7" width="12" style="9" customWidth="1"/>
    <col min="8" max="8" width="29.26953125" style="9" customWidth="1"/>
    <col min="9" max="9" width="2.54296875" style="9" customWidth="1"/>
    <col min="10" max="1025" width="11.453125" style="9"/>
  </cols>
  <sheetData>
    <row r="1" spans="1:9" s="12" customFormat="1" ht="18.649999999999999" customHeight="1" x14ac:dyDescent="0.35">
      <c r="A1" s="31"/>
      <c r="B1" s="32" t="s">
        <v>22</v>
      </c>
      <c r="C1" s="55" t="str">
        <f>'Allgemeine Informationen'!C3</f>
        <v>Amy Hubach</v>
      </c>
      <c r="D1" s="55"/>
      <c r="E1" s="55"/>
      <c r="F1" s="32" t="s">
        <v>23</v>
      </c>
      <c r="G1" s="55" t="str">
        <f>'Allgemeine Informationen'!C4</f>
        <v>Öffentlichkeitsarbeit</v>
      </c>
      <c r="H1" s="55"/>
      <c r="I1" s="10"/>
    </row>
    <row r="2" spans="1:9" ht="18.649999999999999" customHeight="1" x14ac:dyDescent="0.35">
      <c r="A2" s="33"/>
      <c r="B2" s="34" t="s">
        <v>24</v>
      </c>
      <c r="C2" s="35" t="str">
        <f>'Allgemeine Informationen'!E7</f>
        <v>Januar</v>
      </c>
      <c r="D2" s="36"/>
      <c r="E2" s="36"/>
      <c r="F2" s="33"/>
      <c r="G2" s="36"/>
      <c r="H2" s="36"/>
    </row>
    <row r="3" spans="1:9" ht="18.649999999999999" customHeight="1" x14ac:dyDescent="0.35">
      <c r="A3" s="33"/>
      <c r="B3" s="37" t="s">
        <v>25</v>
      </c>
      <c r="C3" s="37" t="s">
        <v>26</v>
      </c>
      <c r="D3" s="37" t="s">
        <v>27</v>
      </c>
      <c r="E3" s="37" t="s">
        <v>28</v>
      </c>
      <c r="F3" s="37" t="s">
        <v>29</v>
      </c>
      <c r="G3" s="37" t="s">
        <v>30</v>
      </c>
      <c r="H3" s="37" t="s">
        <v>31</v>
      </c>
    </row>
    <row r="4" spans="1:9" ht="18.649999999999999" customHeight="1" x14ac:dyDescent="0.35">
      <c r="A4" s="33"/>
      <c r="B4" s="37">
        <v>1</v>
      </c>
      <c r="C4" s="20"/>
      <c r="D4" s="20"/>
      <c r="E4" s="20">
        <f t="shared" ref="E4:E33" si="0">IF(D4-C4 &gt;= TIMEVALUE("9:01"), TIMEVALUE("0:45"), IF(D4-C4 &gt;= TIMEVALUE("6:01"), TIMEVALUE("0:30"), 0))</f>
        <v>0</v>
      </c>
      <c r="F4" s="20">
        <f>IF(OR(G4="U",G4="K",G4="F",G4="B"),'Allgemeine Informationen'!$C$7,Jan!D4-Jan!C4-Jan!E4)</f>
        <v>0</v>
      </c>
      <c r="G4" s="38"/>
      <c r="H4" s="39"/>
    </row>
    <row r="5" spans="1:9" ht="18.649999999999999" customHeight="1" x14ac:dyDescent="0.35">
      <c r="A5" s="33"/>
      <c r="B5" s="37">
        <v>2</v>
      </c>
      <c r="C5" s="20"/>
      <c r="D5" s="20"/>
      <c r="E5" s="20">
        <f t="shared" si="0"/>
        <v>0</v>
      </c>
      <c r="F5" s="20">
        <f>IF(OR(G5="U",G5="K",G5="F",G5="B"),'Allgemeine Informationen'!$C$7,Jan!D5-Jan!C5-Jan!E5)</f>
        <v>0</v>
      </c>
      <c r="G5" s="33"/>
      <c r="H5" s="39"/>
    </row>
    <row r="6" spans="1:9" ht="18.649999999999999" customHeight="1" x14ac:dyDescent="0.35">
      <c r="A6" s="33"/>
      <c r="B6" s="37">
        <v>3</v>
      </c>
      <c r="C6" s="20"/>
      <c r="D6" s="20"/>
      <c r="E6" s="20">
        <f t="shared" si="0"/>
        <v>0</v>
      </c>
      <c r="F6" s="20">
        <f>IF(OR(G6="U",G6="K",G6="F",G6="B"),'Allgemeine Informationen'!$C$7,Jan!D6-Jan!C6-Jan!E6)</f>
        <v>0.10833333333333332</v>
      </c>
      <c r="G6" s="38" t="s">
        <v>57</v>
      </c>
      <c r="H6" s="39"/>
    </row>
    <row r="7" spans="1:9" ht="18.649999999999999" customHeight="1" x14ac:dyDescent="0.35">
      <c r="A7" s="33"/>
      <c r="B7" s="37">
        <v>4</v>
      </c>
      <c r="C7" s="20"/>
      <c r="D7" s="20"/>
      <c r="E7" s="20">
        <f t="shared" si="0"/>
        <v>0</v>
      </c>
      <c r="F7" s="20">
        <f>IF(OR(G7="U",G7="K",G7="F",G7="B"),'Allgemeine Informationen'!$C$7,Jan!D7-Jan!C7-Jan!E7)</f>
        <v>0.10833333333333332</v>
      </c>
      <c r="G7" s="38" t="s">
        <v>57</v>
      </c>
      <c r="H7" s="39"/>
    </row>
    <row r="8" spans="1:9" ht="18.649999999999999" customHeight="1" x14ac:dyDescent="0.35">
      <c r="A8" s="33"/>
      <c r="B8" s="37">
        <v>5</v>
      </c>
      <c r="C8" s="20"/>
      <c r="D8" s="20"/>
      <c r="E8" s="20">
        <f t="shared" si="0"/>
        <v>0</v>
      </c>
      <c r="F8" s="20">
        <f>IF(OR(G8="U",G8="K",G8="F",G8="B"),'Allgemeine Informationen'!$C$7,Jan!D8-Jan!C8-Jan!E8)</f>
        <v>0.10833333333333332</v>
      </c>
      <c r="G8" s="38" t="s">
        <v>57</v>
      </c>
      <c r="H8" s="39"/>
    </row>
    <row r="9" spans="1:9" ht="18.649999999999999" customHeight="1" x14ac:dyDescent="0.35">
      <c r="A9" s="33"/>
      <c r="B9" s="37">
        <v>6</v>
      </c>
      <c r="C9" s="20"/>
      <c r="D9" s="20"/>
      <c r="E9" s="20">
        <f t="shared" si="0"/>
        <v>0</v>
      </c>
      <c r="F9" s="20">
        <f>IF(OR(G9="U",G9="K",G9="F",G9="B"),'Allgemeine Informationen'!$C$7,Jan!D9-Jan!C9-Jan!E9)</f>
        <v>0.10833333333333332</v>
      </c>
      <c r="G9" s="38" t="s">
        <v>57</v>
      </c>
      <c r="H9" s="39"/>
    </row>
    <row r="10" spans="1:9" ht="18.649999999999999" customHeight="1" x14ac:dyDescent="0.35">
      <c r="A10" s="33"/>
      <c r="B10" s="37">
        <v>7</v>
      </c>
      <c r="C10" s="20"/>
      <c r="D10" s="20"/>
      <c r="E10" s="20">
        <f t="shared" si="0"/>
        <v>0</v>
      </c>
      <c r="F10" s="20">
        <f>IF(OR(G10="U",G10="K",G10="F",G10="B"),'Allgemeine Informationen'!$C$7,Jan!D10-Jan!C10-Jan!E10)</f>
        <v>0.10833333333333332</v>
      </c>
      <c r="G10" s="38" t="s">
        <v>57</v>
      </c>
      <c r="H10" s="39"/>
    </row>
    <row r="11" spans="1:9" ht="18.649999999999999" customHeight="1" x14ac:dyDescent="0.35">
      <c r="A11" s="33"/>
      <c r="B11" s="37">
        <v>8</v>
      </c>
      <c r="C11" s="20"/>
      <c r="D11" s="20"/>
      <c r="E11" s="20">
        <f t="shared" si="0"/>
        <v>0</v>
      </c>
      <c r="F11" s="20">
        <f>IF(OR(G11="U",G11="K",G11="F",G11="B"),'Allgemeine Informationen'!$C$7,Jan!D11-Jan!C11-Jan!E11)</f>
        <v>0</v>
      </c>
      <c r="G11" s="38"/>
      <c r="H11" s="39"/>
    </row>
    <row r="12" spans="1:9" ht="18.649999999999999" customHeight="1" x14ac:dyDescent="0.35">
      <c r="A12" s="33"/>
      <c r="B12" s="37">
        <v>9</v>
      </c>
      <c r="C12" s="20"/>
      <c r="D12" s="20"/>
      <c r="E12" s="20">
        <f t="shared" si="0"/>
        <v>0</v>
      </c>
      <c r="F12" s="20">
        <f>IF(OR(G12="U",G12="K",G12="F",G12="B"),'Allgemeine Informationen'!$C$7,Jan!D12-Jan!C12-Jan!E12)</f>
        <v>0</v>
      </c>
      <c r="G12" s="38"/>
      <c r="H12" s="39"/>
    </row>
    <row r="13" spans="1:9" ht="18.649999999999999" customHeight="1" x14ac:dyDescent="0.35">
      <c r="A13" s="33"/>
      <c r="B13" s="37">
        <v>10</v>
      </c>
      <c r="C13" s="20">
        <v>0.66666666666666663</v>
      </c>
      <c r="D13" s="20">
        <v>0.69791666666666663</v>
      </c>
      <c r="E13" s="20">
        <f t="shared" si="0"/>
        <v>0</v>
      </c>
      <c r="F13" s="20">
        <f>IF(OR(G13="U",G13="K",G13="F",G13="B"),'Allgemeine Informationen'!$C$7,Jan!D13-Jan!C13-Jan!E13)</f>
        <v>3.125E-2</v>
      </c>
      <c r="G13" s="38"/>
      <c r="H13" s="39" t="s">
        <v>32</v>
      </c>
    </row>
    <row r="14" spans="1:9" ht="18.649999999999999" customHeight="1" x14ac:dyDescent="0.35">
      <c r="A14" s="33"/>
      <c r="B14" s="37">
        <v>11</v>
      </c>
      <c r="C14" s="20">
        <v>0.65625</v>
      </c>
      <c r="D14" s="20">
        <v>0.8125</v>
      </c>
      <c r="E14" s="20">
        <f t="shared" si="0"/>
        <v>0</v>
      </c>
      <c r="F14" s="20">
        <f>IF(OR(G14="U",G14="K",G14="F",G14="B"),'Allgemeine Informationen'!$C$7,Jan!D14-Jan!C14-Jan!E14)</f>
        <v>0.15625</v>
      </c>
      <c r="G14" s="38"/>
      <c r="H14" s="39" t="s">
        <v>32</v>
      </c>
    </row>
    <row r="15" spans="1:9" ht="18.649999999999999" customHeight="1" x14ac:dyDescent="0.35">
      <c r="A15" s="33"/>
      <c r="B15" s="37">
        <v>12</v>
      </c>
      <c r="C15" s="20">
        <v>0.53125</v>
      </c>
      <c r="D15" s="20">
        <v>0.60069444444444442</v>
      </c>
      <c r="E15" s="20">
        <f t="shared" si="0"/>
        <v>0</v>
      </c>
      <c r="F15" s="20">
        <f>IF(OR(G15="U",G15="K",G15="F",G15="B"),'Allgemeine Informationen'!$C$7,Jan!D15-Jan!C15-Jan!E15)</f>
        <v>6.944444444444442E-2</v>
      </c>
      <c r="G15" s="38"/>
      <c r="H15" s="39" t="s">
        <v>32</v>
      </c>
    </row>
    <row r="16" spans="1:9" ht="18.649999999999999" customHeight="1" x14ac:dyDescent="0.35">
      <c r="A16" s="33"/>
      <c r="B16" s="37">
        <v>13</v>
      </c>
      <c r="C16" s="20">
        <v>0.57291666666666663</v>
      </c>
      <c r="D16" s="20">
        <v>0.84027777777777779</v>
      </c>
      <c r="E16" s="20">
        <v>0.1423611111111111</v>
      </c>
      <c r="F16" s="20">
        <f>IF(OR(G16="U",G16="K",G16="F",G16="B"),'Allgemeine Informationen'!$C$7,Jan!D16-Jan!C16-Jan!E16)</f>
        <v>0.12500000000000006</v>
      </c>
      <c r="G16" s="38"/>
      <c r="H16" s="39" t="s">
        <v>70</v>
      </c>
    </row>
    <row r="17" spans="1:8" ht="18.649999999999999" customHeight="1" x14ac:dyDescent="0.35">
      <c r="A17" s="33"/>
      <c r="B17" s="37">
        <v>14</v>
      </c>
      <c r="C17" s="20">
        <v>0.5</v>
      </c>
      <c r="D17" s="20">
        <v>0.64236111111111105</v>
      </c>
      <c r="E17" s="20">
        <f t="shared" si="0"/>
        <v>0</v>
      </c>
      <c r="F17" s="20">
        <f>IF(OR(G17="U",G17="K",G17="F",G17="B"),'Allgemeine Informationen'!$C$7,Jan!D17-Jan!C17-Jan!E17)</f>
        <v>0.14236111111111105</v>
      </c>
      <c r="G17" s="38"/>
      <c r="H17" s="39" t="s">
        <v>32</v>
      </c>
    </row>
    <row r="18" spans="1:8" ht="18.649999999999999" customHeight="1" x14ac:dyDescent="0.35">
      <c r="A18" s="33"/>
      <c r="B18" s="37">
        <v>15</v>
      </c>
      <c r="C18" s="20"/>
      <c r="D18" s="20"/>
      <c r="E18" s="20">
        <f t="shared" si="0"/>
        <v>0</v>
      </c>
      <c r="F18" s="20">
        <f>IF(OR(G18="U",G18="K",G18="F",G18="B"),'Allgemeine Informationen'!$C$7,Jan!D18-Jan!C18-Jan!E18)</f>
        <v>0</v>
      </c>
      <c r="G18" s="38"/>
      <c r="H18" s="39"/>
    </row>
    <row r="19" spans="1:8" ht="18.649999999999999" customHeight="1" x14ac:dyDescent="0.35">
      <c r="A19" s="33"/>
      <c r="B19" s="37">
        <v>16</v>
      </c>
      <c r="C19" s="20">
        <v>0.41666666666666669</v>
      </c>
      <c r="D19" s="20">
        <v>0.46527777777777773</v>
      </c>
      <c r="E19" s="20">
        <f t="shared" si="0"/>
        <v>0</v>
      </c>
      <c r="F19" s="20">
        <f>IF(OR(G19="U",G19="K",G19="F",G19="B"),'Allgemeine Informationen'!$C$7,Jan!D19-Jan!C19-Jan!E19)</f>
        <v>4.8611111111111049E-2</v>
      </c>
      <c r="G19" s="38"/>
      <c r="H19" s="39"/>
    </row>
    <row r="20" spans="1:8" ht="18.649999999999999" customHeight="1" x14ac:dyDescent="0.35">
      <c r="A20" s="33"/>
      <c r="B20" s="37">
        <v>17</v>
      </c>
      <c r="C20" s="20">
        <v>0.39583333333333331</v>
      </c>
      <c r="D20" s="20">
        <v>0.60416666666666663</v>
      </c>
      <c r="E20" s="20">
        <v>5.2083333333333336E-2</v>
      </c>
      <c r="F20" s="20">
        <f>IF(OR(G20="U",G20="K",G20="F",G20="B"),'Allgemeine Informationen'!$C$7,Jan!D20-Jan!C20-Jan!E20)</f>
        <v>0.15624999999999997</v>
      </c>
      <c r="G20" s="38"/>
      <c r="H20" s="39" t="s">
        <v>71</v>
      </c>
    </row>
    <row r="21" spans="1:8" ht="18.649999999999999" customHeight="1" x14ac:dyDescent="0.35">
      <c r="A21" s="33"/>
      <c r="B21" s="37">
        <v>18</v>
      </c>
      <c r="C21" s="20">
        <v>0.44791666666666669</v>
      </c>
      <c r="D21" s="20">
        <v>0.55208333333333337</v>
      </c>
      <c r="E21" s="20">
        <f t="shared" si="0"/>
        <v>0</v>
      </c>
      <c r="F21" s="20">
        <f>IF(OR(G21="U",G21="K",G21="F",G21="B"),'Allgemeine Informationen'!$C$7,Jan!D21-Jan!C21-Jan!E21)</f>
        <v>0.10416666666666669</v>
      </c>
      <c r="G21" s="38"/>
      <c r="H21" s="39" t="s">
        <v>72</v>
      </c>
    </row>
    <row r="22" spans="1:8" ht="18.649999999999999" customHeight="1" x14ac:dyDescent="0.35">
      <c r="A22" s="33"/>
      <c r="B22" s="37">
        <v>19</v>
      </c>
      <c r="C22" s="20">
        <v>0.46180555555555558</v>
      </c>
      <c r="D22" s="20">
        <v>0.70833333333333337</v>
      </c>
      <c r="E22" s="20">
        <v>3.125E-2</v>
      </c>
      <c r="F22" s="20">
        <f>IF(OR(G22="U",G22="K",G22="F",G22="B"),'Allgemeine Informationen'!$C$7,Jan!D22-Jan!C22-Jan!E22)</f>
        <v>0.21527777777777779</v>
      </c>
      <c r="G22" s="38"/>
      <c r="H22" s="39" t="s">
        <v>73</v>
      </c>
    </row>
    <row r="23" spans="1:8" ht="18.649999999999999" customHeight="1" x14ac:dyDescent="0.35">
      <c r="A23" s="33"/>
      <c r="B23" s="37">
        <v>20</v>
      </c>
      <c r="C23" s="20">
        <v>0.35416666666666669</v>
      </c>
      <c r="D23" s="20">
        <v>0.40277777777777773</v>
      </c>
      <c r="E23" s="20">
        <f t="shared" si="0"/>
        <v>0</v>
      </c>
      <c r="F23" s="20">
        <f>IF(OR(G23="U",G23="K",G23="F",G23="B"),'Allgemeine Informationen'!$C$7,Jan!D23-Jan!C23-Jan!E23)</f>
        <v>4.8611111111111049E-2</v>
      </c>
      <c r="G23" s="38"/>
      <c r="H23" s="39" t="s">
        <v>32</v>
      </c>
    </row>
    <row r="24" spans="1:8" ht="18.649999999999999" customHeight="1" x14ac:dyDescent="0.35">
      <c r="A24" s="33"/>
      <c r="B24" s="37">
        <v>21</v>
      </c>
      <c r="C24" s="20"/>
      <c r="D24" s="20"/>
      <c r="E24" s="20">
        <f t="shared" si="0"/>
        <v>0</v>
      </c>
      <c r="F24" s="20">
        <f>IF(OR(G24="U",G24="K",G24="F",G24="B"),'Allgemeine Informationen'!$C$7,Jan!D24-Jan!C24-Jan!E24)</f>
        <v>0</v>
      </c>
      <c r="G24" s="38"/>
      <c r="H24" s="39"/>
    </row>
    <row r="25" spans="1:8" ht="18.649999999999999" customHeight="1" x14ac:dyDescent="0.35">
      <c r="A25" s="33"/>
      <c r="B25" s="37">
        <v>22</v>
      </c>
      <c r="C25" s="20"/>
      <c r="D25" s="20"/>
      <c r="E25" s="20">
        <f t="shared" si="0"/>
        <v>0</v>
      </c>
      <c r="F25" s="20">
        <f>IF(OR(G25="U",G25="K",G25="F",G25="B"),'Allgemeine Informationen'!$C$7,Jan!D25-Jan!C25-Jan!E25)</f>
        <v>0</v>
      </c>
      <c r="G25" s="38"/>
      <c r="H25" s="39"/>
    </row>
    <row r="26" spans="1:8" ht="18.649999999999999" customHeight="1" x14ac:dyDescent="0.35">
      <c r="A26" s="33"/>
      <c r="B26" s="37">
        <v>23</v>
      </c>
      <c r="C26" s="20">
        <v>0.72222222222222221</v>
      </c>
      <c r="D26" s="20">
        <v>0.73611111111111116</v>
      </c>
      <c r="E26" s="20">
        <f t="shared" si="0"/>
        <v>0</v>
      </c>
      <c r="F26" s="20">
        <f>IF(OR(G26="U",G26="K",G26="F",G26="B"),'Allgemeine Informationen'!$C$7,Jan!D26-Jan!C26-Jan!E26)</f>
        <v>1.3888888888888951E-2</v>
      </c>
      <c r="G26" s="38"/>
      <c r="H26" s="39" t="s">
        <v>74</v>
      </c>
    </row>
    <row r="27" spans="1:8" ht="18.649999999999999" customHeight="1" x14ac:dyDescent="0.35">
      <c r="A27" s="33"/>
      <c r="B27" s="37">
        <v>24</v>
      </c>
      <c r="C27" s="20">
        <v>0.43055555555555558</v>
      </c>
      <c r="D27" s="20">
        <v>0.80208333333333337</v>
      </c>
      <c r="E27" s="20">
        <v>0.29166666666666669</v>
      </c>
      <c r="F27" s="20">
        <f>IF(OR(G27="U",G27="K",G27="F",G27="B"),'Allgemeine Informationen'!$C$7,Jan!D27-Jan!C27-Jan!E27)</f>
        <v>7.9861111111111105E-2</v>
      </c>
      <c r="G27" s="38"/>
      <c r="H27" s="39" t="s">
        <v>75</v>
      </c>
    </row>
    <row r="28" spans="1:8" ht="18.649999999999999" customHeight="1" x14ac:dyDescent="0.35">
      <c r="A28" s="33"/>
      <c r="B28" s="37">
        <v>25</v>
      </c>
      <c r="C28" s="20">
        <v>0.40277777777777773</v>
      </c>
      <c r="D28" s="20">
        <v>0.55208333333333337</v>
      </c>
      <c r="E28" s="20">
        <f t="shared" si="0"/>
        <v>0</v>
      </c>
      <c r="F28" s="20">
        <f>IF(OR(G28="U",G28="K",G28="F",G28="B"),'Allgemeine Informationen'!$C$7,Jan!D28-Jan!C28-Jan!E28)</f>
        <v>0.14930555555555564</v>
      </c>
      <c r="G28" s="38"/>
      <c r="H28" s="39" t="s">
        <v>76</v>
      </c>
    </row>
    <row r="29" spans="1:8" ht="18.649999999999999" customHeight="1" x14ac:dyDescent="0.35">
      <c r="A29" s="33"/>
      <c r="B29" s="37">
        <v>26</v>
      </c>
      <c r="C29" s="20">
        <v>0.43055555555555558</v>
      </c>
      <c r="D29" s="20">
        <v>0.54861111111111105</v>
      </c>
      <c r="E29" s="20">
        <f t="shared" si="0"/>
        <v>0</v>
      </c>
      <c r="F29" s="20">
        <f>IF(OR(G29="U",G29="K",G29="F",G29="B"),'Allgemeine Informationen'!$C$7,Jan!D29-Jan!C29-Jan!E29)</f>
        <v>0.11805555555555547</v>
      </c>
      <c r="G29" s="38"/>
      <c r="H29" s="39" t="s">
        <v>32</v>
      </c>
    </row>
    <row r="30" spans="1:8" ht="18.649999999999999" customHeight="1" x14ac:dyDescent="0.35">
      <c r="A30" s="33"/>
      <c r="B30" s="37">
        <v>27</v>
      </c>
      <c r="C30" s="20">
        <v>0.49652777777777773</v>
      </c>
      <c r="D30" s="20">
        <v>0.59375</v>
      </c>
      <c r="E30" s="20">
        <f t="shared" si="0"/>
        <v>0</v>
      </c>
      <c r="F30" s="20">
        <f>IF(OR(G30="U",G30="K",G30="F",G30="B"),'Allgemeine Informationen'!$C$7,Jan!D30-Jan!C30-Jan!E30)</f>
        <v>9.7222222222222265E-2</v>
      </c>
      <c r="G30" s="38"/>
      <c r="H30" s="39" t="s">
        <v>77</v>
      </c>
    </row>
    <row r="31" spans="1:8" ht="18.649999999999999" customHeight="1" x14ac:dyDescent="0.35">
      <c r="A31" s="33"/>
      <c r="B31" s="37">
        <v>28</v>
      </c>
      <c r="C31" s="20">
        <v>0.37847222222222227</v>
      </c>
      <c r="D31" s="20">
        <v>0.62847222222222221</v>
      </c>
      <c r="E31" s="20">
        <v>0.11458333333333333</v>
      </c>
      <c r="F31" s="20">
        <f>IF(OR(G31="U",G31="K",G31="F",G31="B"),'Allgemeine Informationen'!$C$7,Jan!D31-Jan!C31-Jan!E31)</f>
        <v>0.13541666666666663</v>
      </c>
      <c r="G31" s="38"/>
      <c r="H31" s="39" t="s">
        <v>78</v>
      </c>
    </row>
    <row r="32" spans="1:8" ht="18.649999999999999" customHeight="1" x14ac:dyDescent="0.35">
      <c r="A32" s="33"/>
      <c r="B32" s="37">
        <v>29</v>
      </c>
      <c r="C32" s="20"/>
      <c r="D32" s="20"/>
      <c r="E32" s="20">
        <f t="shared" si="0"/>
        <v>0</v>
      </c>
      <c r="F32" s="20">
        <f>IF(OR(G32="U",G32="K",G32="F",G32="B"),'Allgemeine Informationen'!$C$7,Jan!D32-Jan!C32-Jan!E32)</f>
        <v>0</v>
      </c>
      <c r="G32" s="38"/>
      <c r="H32" s="39"/>
    </row>
    <row r="33" spans="1:8" ht="18.649999999999999" customHeight="1" x14ac:dyDescent="0.35">
      <c r="A33" s="33"/>
      <c r="B33" s="37">
        <v>30</v>
      </c>
      <c r="C33" s="20"/>
      <c r="D33" s="20"/>
      <c r="E33" s="20">
        <f t="shared" si="0"/>
        <v>0</v>
      </c>
      <c r="F33" s="20">
        <f>IF(OR(G33="U",G33="K",G33="F",G33="B"),'Allgemeine Informationen'!$C$7,Jan!D33-Jan!C33-Jan!E33)</f>
        <v>0</v>
      </c>
      <c r="G33" s="38"/>
      <c r="H33" s="39"/>
    </row>
    <row r="34" spans="1:8" ht="18.649999999999999" customHeight="1" x14ac:dyDescent="0.35">
      <c r="A34" s="33"/>
      <c r="B34" s="37">
        <v>31</v>
      </c>
      <c r="C34" s="20">
        <v>0.4375</v>
      </c>
      <c r="D34" s="20">
        <v>0.71875</v>
      </c>
      <c r="E34" s="20">
        <v>0.16319444444444445</v>
      </c>
      <c r="F34" s="20">
        <f>IF(OR(G34="U",G34="K",G34="F",G34="B"),'Allgemeine Informationen'!$C$7,Jan!D34-Jan!C34-Jan!E34)</f>
        <v>0.11805555555555555</v>
      </c>
      <c r="G34" s="38"/>
      <c r="H34" s="39" t="s">
        <v>79</v>
      </c>
    </row>
    <row r="35" spans="1:8" ht="18.649999999999999" customHeight="1" x14ac:dyDescent="0.35">
      <c r="A35" s="33"/>
      <c r="B35" s="33"/>
      <c r="C35" s="56" t="s">
        <v>44</v>
      </c>
      <c r="D35" s="56"/>
      <c r="E35" s="56"/>
      <c r="F35" s="20">
        <f>SUM(F4:F34)</f>
        <v>2.3506944444444446</v>
      </c>
      <c r="G35" s="33">
        <f>COUNTIFS(G4:G34,"U")</f>
        <v>0</v>
      </c>
      <c r="H35" s="33"/>
    </row>
    <row r="36" spans="1:8" ht="18.649999999999999" customHeight="1" x14ac:dyDescent="0.35">
      <c r="A36" s="33"/>
      <c r="B36" s="33"/>
      <c r="C36" s="53" t="s">
        <v>45</v>
      </c>
      <c r="D36" s="53"/>
      <c r="E36" s="53"/>
      <c r="F36" s="20">
        <f>'Allgemeine Informationen'!C7*'Allgemeine Informationen'!F7</f>
        <v>2.2749999999999999</v>
      </c>
      <c r="G36" s="33"/>
      <c r="H36" s="33"/>
    </row>
    <row r="37" spans="1:8" ht="18.649999999999999" customHeight="1" x14ac:dyDescent="0.35">
      <c r="A37" s="33"/>
      <c r="B37" s="33"/>
      <c r="C37" s="53" t="s">
        <v>46</v>
      </c>
      <c r="D37" s="53"/>
      <c r="E37" s="53"/>
      <c r="F37" s="20">
        <f>Dez!F38</f>
        <v>3.3375000000000004</v>
      </c>
      <c r="G37" s="33"/>
      <c r="H37" s="33"/>
    </row>
    <row r="38" spans="1:8" ht="18.649999999999999" customHeight="1" x14ac:dyDescent="0.35">
      <c r="A38" s="33"/>
      <c r="B38" s="33"/>
      <c r="C38" s="53" t="s">
        <v>47</v>
      </c>
      <c r="D38" s="53"/>
      <c r="E38" s="53"/>
      <c r="F38" s="20">
        <f>F35-F36+F37</f>
        <v>3.4131944444444451</v>
      </c>
      <c r="G38" s="33"/>
      <c r="H38" s="33"/>
    </row>
    <row r="39" spans="1:8" ht="18.649999999999999" customHeight="1" x14ac:dyDescent="0.35">
      <c r="A39" s="40" t="s">
        <v>48</v>
      </c>
      <c r="B39" s="41"/>
      <c r="C39" s="42"/>
      <c r="D39" s="33"/>
      <c r="E39" s="33"/>
      <c r="F39" s="33"/>
      <c r="G39" s="33"/>
      <c r="H39" s="33"/>
    </row>
    <row r="40" spans="1:8" ht="18.649999999999999" customHeight="1" x14ac:dyDescent="0.35">
      <c r="A40" s="43" t="s">
        <v>49</v>
      </c>
      <c r="B40" s="33" t="s">
        <v>50</v>
      </c>
      <c r="C40" s="44" t="s">
        <v>51</v>
      </c>
      <c r="D40" s="33"/>
      <c r="E40" s="33"/>
      <c r="F40" s="33"/>
      <c r="G40" s="33"/>
      <c r="H40" s="33"/>
    </row>
    <row r="41" spans="1:8" ht="18.649999999999999" customHeight="1" x14ac:dyDescent="0.35">
      <c r="A41" s="43" t="s">
        <v>52</v>
      </c>
      <c r="B41" s="33" t="s">
        <v>50</v>
      </c>
      <c r="C41" s="44" t="s">
        <v>53</v>
      </c>
      <c r="D41" s="33"/>
      <c r="E41" s="54" t="s">
        <v>54</v>
      </c>
      <c r="F41" s="54"/>
      <c r="G41" s="54"/>
      <c r="H41" s="54"/>
    </row>
    <row r="42" spans="1:8" ht="18.649999999999999" customHeight="1" x14ac:dyDescent="0.35">
      <c r="A42" s="43" t="s">
        <v>55</v>
      </c>
      <c r="B42" s="33" t="s">
        <v>50</v>
      </c>
      <c r="C42" s="44" t="s">
        <v>56</v>
      </c>
      <c r="D42" s="33"/>
      <c r="E42" s="33"/>
      <c r="F42" s="33"/>
      <c r="G42" s="33"/>
      <c r="H42" s="33"/>
    </row>
    <row r="43" spans="1:8" ht="18.649999999999999" customHeight="1" x14ac:dyDescent="0.35">
      <c r="A43" s="45" t="s">
        <v>57</v>
      </c>
      <c r="B43" s="46" t="s">
        <v>50</v>
      </c>
      <c r="C43" s="47" t="s">
        <v>58</v>
      </c>
      <c r="D43" s="33"/>
      <c r="E43" s="54" t="s">
        <v>59</v>
      </c>
      <c r="F43" s="54"/>
      <c r="G43" s="54"/>
      <c r="H43" s="54"/>
    </row>
  </sheetData>
  <mergeCells count="8">
    <mergeCell ref="C38:E38"/>
    <mergeCell ref="E41:H41"/>
    <mergeCell ref="E43:H43"/>
    <mergeCell ref="C1:E1"/>
    <mergeCell ref="G1:H1"/>
    <mergeCell ref="C35:E35"/>
    <mergeCell ref="C36:E36"/>
    <mergeCell ref="C37:E37"/>
  </mergeCells>
  <pageMargins left="0.17708333333333301" right="0.30208333333333298" top="0.35416666666666702" bottom="0.33333333333333298" header="0.51180555555555496" footer="0.51180555555555496"/>
  <pageSetup paperSize="9" firstPageNumber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MK43"/>
  <sheetViews>
    <sheetView showGridLines="0" topLeftCell="A7" zoomScale="130" zoomScaleNormal="130" workbookViewId="0">
      <selection activeCell="H15" sqref="H15"/>
    </sheetView>
  </sheetViews>
  <sheetFormatPr baseColWidth="10" defaultColWidth="8.7265625" defaultRowHeight="14.5" x14ac:dyDescent="0.35"/>
  <cols>
    <col min="1" max="1" width="3.54296875" style="9" customWidth="1"/>
    <col min="2" max="2" width="8.453125" style="9" customWidth="1"/>
    <col min="3" max="5" width="11.54296875" style="9" customWidth="1"/>
    <col min="6" max="6" width="16.81640625" style="9" customWidth="1"/>
    <col min="7" max="7" width="14.54296875" style="9" customWidth="1"/>
    <col min="8" max="8" width="22.54296875" style="9" customWidth="1"/>
    <col min="9" max="9" width="2.54296875" style="9" customWidth="1"/>
    <col min="10" max="1025" width="11.453125" style="9"/>
  </cols>
  <sheetData>
    <row r="1" spans="1:9" s="12" customFormat="1" ht="18.649999999999999" customHeight="1" x14ac:dyDescent="0.35">
      <c r="A1" s="10"/>
      <c r="B1" s="11" t="s">
        <v>22</v>
      </c>
      <c r="C1" s="51" t="str">
        <f>'Allgemeine Informationen'!C3</f>
        <v>Amy Hubach</v>
      </c>
      <c r="D1" s="51"/>
      <c r="E1" s="51"/>
      <c r="F1" s="11" t="s">
        <v>23</v>
      </c>
      <c r="G1" s="51" t="str">
        <f>'Allgemeine Informationen'!C4</f>
        <v>Öffentlichkeitsarbeit</v>
      </c>
      <c r="H1" s="51"/>
      <c r="I1" s="10"/>
    </row>
    <row r="2" spans="1:9" ht="18.649999999999999" customHeight="1" x14ac:dyDescent="0.35">
      <c r="B2" s="13" t="s">
        <v>24</v>
      </c>
      <c r="C2" s="14" t="str">
        <f>'Allgemeine Informationen'!E8</f>
        <v>Februar</v>
      </c>
      <c r="D2" s="15"/>
      <c r="E2" s="15"/>
      <c r="G2" s="15"/>
      <c r="H2" s="15"/>
    </row>
    <row r="3" spans="1:9" ht="18.649999999999999" customHeight="1" x14ac:dyDescent="0.35">
      <c r="B3" s="16" t="s">
        <v>25</v>
      </c>
      <c r="C3" s="16" t="s">
        <v>26</v>
      </c>
      <c r="D3" s="16" t="s">
        <v>27</v>
      </c>
      <c r="E3" s="16" t="s">
        <v>28</v>
      </c>
      <c r="F3" s="16" t="s">
        <v>29</v>
      </c>
      <c r="G3" s="16" t="s">
        <v>30</v>
      </c>
      <c r="H3" s="16" t="s">
        <v>31</v>
      </c>
    </row>
    <row r="4" spans="1:9" ht="18.649999999999999" customHeight="1" x14ac:dyDescent="0.35">
      <c r="B4" s="16">
        <v>1</v>
      </c>
      <c r="C4" s="17">
        <v>0.41666666666666669</v>
      </c>
      <c r="D4" s="17">
        <v>0.52777777777777779</v>
      </c>
      <c r="E4" s="17">
        <f t="shared" ref="E4:E34" si="0">IF(D4-C4 &gt;= TIMEVALUE("9:01"), TIMEVALUE("0:45"), IF(D4-C4 &gt;= TIMEVALUE("6:01"), TIMEVALUE("0:30"), 0))</f>
        <v>0</v>
      </c>
      <c r="F4" s="17">
        <f>IF(OR(G4="U",G4="K",G4="F",G4="B"),'Allgemeine Informationen'!$C$7,Feb!D4-Feb!C4-Feb!E4)</f>
        <v>0.1111111111111111</v>
      </c>
      <c r="G4" s="18"/>
      <c r="H4" s="19" t="s">
        <v>80</v>
      </c>
    </row>
    <row r="5" spans="1:9" ht="18.649999999999999" customHeight="1" x14ac:dyDescent="0.35">
      <c r="B5" s="16">
        <v>2</v>
      </c>
      <c r="C5" s="17">
        <v>0.72916666666666663</v>
      </c>
      <c r="D5" s="17">
        <v>0.79166666666666663</v>
      </c>
      <c r="E5" s="17">
        <f t="shared" si="0"/>
        <v>0</v>
      </c>
      <c r="F5" s="17">
        <f>IF(OR(G5="U",G5="K",G5="F",G5="B"),'Allgemeine Informationen'!$C$7,Feb!D5-Feb!C5-Feb!E5)</f>
        <v>6.25E-2</v>
      </c>
      <c r="H5" s="19" t="s">
        <v>81</v>
      </c>
    </row>
    <row r="6" spans="1:9" ht="18.649999999999999" customHeight="1" x14ac:dyDescent="0.35">
      <c r="B6" s="16">
        <v>3</v>
      </c>
      <c r="C6" s="17">
        <v>0.75347222222222221</v>
      </c>
      <c r="D6" s="17">
        <v>0.88541666666666663</v>
      </c>
      <c r="E6" s="17">
        <f t="shared" si="0"/>
        <v>0</v>
      </c>
      <c r="F6" s="17">
        <f>IF(OR(G6="U",G6="K",G6="F",G6="B"),'Allgemeine Informationen'!$C$7,Feb!D6-Feb!C6-Feb!E6)</f>
        <v>0.13194444444444442</v>
      </c>
      <c r="G6" s="18"/>
      <c r="H6" s="19" t="s">
        <v>82</v>
      </c>
    </row>
    <row r="7" spans="1:9" ht="18.649999999999999" customHeight="1" x14ac:dyDescent="0.35">
      <c r="B7" s="16">
        <v>4</v>
      </c>
      <c r="C7" s="17">
        <v>0.48958333333333331</v>
      </c>
      <c r="D7" s="17">
        <v>0.50347222222222221</v>
      </c>
      <c r="E7" s="17">
        <f t="shared" si="0"/>
        <v>0</v>
      </c>
      <c r="F7" s="17">
        <f>IF(OR(G7="U",G7="K",G7="F",G7="B"),'Allgemeine Informationen'!$C$7,Feb!D7-Feb!C7-Feb!E7)</f>
        <v>1.3888888888888895E-2</v>
      </c>
      <c r="G7" s="18"/>
      <c r="H7" s="19" t="s">
        <v>74</v>
      </c>
    </row>
    <row r="8" spans="1:9" ht="18.649999999999999" customHeight="1" x14ac:dyDescent="0.35">
      <c r="B8" s="16">
        <v>5</v>
      </c>
      <c r="C8" s="17"/>
      <c r="D8" s="17"/>
      <c r="E8" s="17">
        <f t="shared" si="0"/>
        <v>0</v>
      </c>
      <c r="F8" s="17">
        <f>IF(OR(G8="U",G8="K",G8="F",G8="B"),'Allgemeine Informationen'!$C$7,Feb!D8-Feb!C8-Feb!E8)</f>
        <v>0</v>
      </c>
      <c r="G8" s="18"/>
      <c r="H8" s="19"/>
    </row>
    <row r="9" spans="1:9" ht="18.649999999999999" customHeight="1" x14ac:dyDescent="0.35">
      <c r="B9" s="16">
        <v>6</v>
      </c>
      <c r="C9" s="17"/>
      <c r="D9" s="17"/>
      <c r="E9" s="17">
        <f t="shared" si="0"/>
        <v>0</v>
      </c>
      <c r="F9" s="17">
        <f>IF(OR(G9="U",G9="K",G9="F",G9="B"),'Allgemeine Informationen'!$C$7,Feb!D9-Feb!C9-Feb!E9)</f>
        <v>0</v>
      </c>
      <c r="G9" s="18"/>
      <c r="H9" s="19"/>
    </row>
    <row r="10" spans="1:9" ht="18.649999999999999" customHeight="1" x14ac:dyDescent="0.35">
      <c r="B10" s="16">
        <v>7</v>
      </c>
      <c r="C10" s="17">
        <v>0.45833333333333331</v>
      </c>
      <c r="D10" s="17">
        <v>0.54513888888888895</v>
      </c>
      <c r="E10" s="17">
        <f t="shared" si="0"/>
        <v>0</v>
      </c>
      <c r="F10" s="17">
        <f>IF(OR(G10="U",G10="K",G10="F",G10="B"),'Allgemeine Informationen'!$C$7,Feb!D10-Feb!C10-Feb!E10)</f>
        <v>8.6805555555555636E-2</v>
      </c>
      <c r="G10" s="18"/>
      <c r="H10" s="19" t="s">
        <v>32</v>
      </c>
    </row>
    <row r="11" spans="1:9" ht="18.649999999999999" customHeight="1" x14ac:dyDescent="0.35">
      <c r="B11" s="16">
        <v>8</v>
      </c>
      <c r="C11" s="17">
        <v>0.41666666666666669</v>
      </c>
      <c r="D11" s="17">
        <v>0.73263888888888884</v>
      </c>
      <c r="E11" s="17">
        <v>0.17708333333333334</v>
      </c>
      <c r="F11" s="17">
        <f>IF(OR(G11="U",G11="K",G11="F",G11="B"),'Allgemeine Informationen'!$C$7,Feb!D11-Feb!C11-Feb!E11)</f>
        <v>0.13888888888888881</v>
      </c>
      <c r="G11" s="18"/>
      <c r="H11" s="19" t="s">
        <v>80</v>
      </c>
    </row>
    <row r="12" spans="1:9" ht="18.649999999999999" customHeight="1" x14ac:dyDescent="0.35">
      <c r="B12" s="16">
        <v>9</v>
      </c>
      <c r="C12" s="17">
        <v>0.36458333333333331</v>
      </c>
      <c r="D12" s="17">
        <v>0.39930555555555558</v>
      </c>
      <c r="E12" s="17">
        <f t="shared" si="0"/>
        <v>0</v>
      </c>
      <c r="F12" s="17">
        <f>IF(OR(G12="U",G12="K",G12="F",G12="B"),'Allgemeine Informationen'!$C$7,Feb!D12-Feb!C12-Feb!E12)</f>
        <v>3.4722222222222265E-2</v>
      </c>
      <c r="G12" s="18"/>
      <c r="H12" s="19" t="s">
        <v>32</v>
      </c>
    </row>
    <row r="13" spans="1:9" ht="18.649999999999999" customHeight="1" x14ac:dyDescent="0.35">
      <c r="B13" s="16">
        <v>10</v>
      </c>
      <c r="C13" s="17">
        <v>0.45833333333333331</v>
      </c>
      <c r="D13" s="17">
        <v>0.53472222222222221</v>
      </c>
      <c r="E13" s="17">
        <f t="shared" si="0"/>
        <v>0</v>
      </c>
      <c r="F13" s="17">
        <f>IF(OR(G13="U",G13="K",G13="F",G13="B"),'Allgemeine Informationen'!$C$7,Feb!D13-Feb!C13-Feb!E13)</f>
        <v>7.6388888888888895E-2</v>
      </c>
      <c r="G13" s="18"/>
      <c r="H13" s="19" t="s">
        <v>32</v>
      </c>
    </row>
    <row r="14" spans="1:9" ht="18.649999999999999" customHeight="1" x14ac:dyDescent="0.35">
      <c r="B14" s="16">
        <v>11</v>
      </c>
      <c r="C14" s="17">
        <v>0.3923611111111111</v>
      </c>
      <c r="D14" s="17">
        <v>0.83680555555555547</v>
      </c>
      <c r="E14" s="17">
        <v>0.22569444444444445</v>
      </c>
      <c r="F14" s="17">
        <f>IF(OR(G14="U",G14="K",G14="F",G14="B"),'Allgemeine Informationen'!$C$7,Feb!D14-Feb!C14-Feb!E14)</f>
        <v>0.21874999999999992</v>
      </c>
      <c r="G14" s="18"/>
      <c r="H14" s="19" t="s">
        <v>32</v>
      </c>
    </row>
    <row r="15" spans="1:9" ht="18.649999999999999" customHeight="1" x14ac:dyDescent="0.35">
      <c r="B15" s="16">
        <v>12</v>
      </c>
      <c r="C15" s="17"/>
      <c r="D15" s="17"/>
      <c r="E15" s="17">
        <f t="shared" si="0"/>
        <v>0</v>
      </c>
      <c r="F15" s="17">
        <f>IF(OR(G15="U",G15="K",G15="F",G15="B"),'Allgemeine Informationen'!$C$7,Feb!D15-Feb!C15-Feb!E15)</f>
        <v>0</v>
      </c>
      <c r="G15" s="18"/>
      <c r="H15" s="19"/>
    </row>
    <row r="16" spans="1:9" ht="18.649999999999999" customHeight="1" x14ac:dyDescent="0.35">
      <c r="B16" s="16">
        <v>13</v>
      </c>
      <c r="C16" s="17">
        <v>0.78472222222222221</v>
      </c>
      <c r="D16" s="17">
        <v>0.80555555555555547</v>
      </c>
      <c r="E16" s="17">
        <f t="shared" si="0"/>
        <v>0</v>
      </c>
      <c r="F16" s="17">
        <f>IF(OR(G16="U",G16="K",G16="F",G16="B"),'Allgemeine Informationen'!$C$7,Feb!D16-Feb!C16-Feb!E16)</f>
        <v>2.0833333333333259E-2</v>
      </c>
      <c r="G16" s="18"/>
      <c r="H16" s="19" t="s">
        <v>83</v>
      </c>
    </row>
    <row r="17" spans="2:8" ht="18.649999999999999" customHeight="1" x14ac:dyDescent="0.35">
      <c r="B17" s="16">
        <v>14</v>
      </c>
      <c r="C17" s="17">
        <v>0.4201388888888889</v>
      </c>
      <c r="D17" s="17">
        <v>0.51041666666666663</v>
      </c>
      <c r="E17" s="17">
        <f t="shared" si="0"/>
        <v>0</v>
      </c>
      <c r="F17" s="17">
        <f>IF(OR(G17="U",G17="K",G17="F",G17="B"),'Allgemeine Informationen'!$C$7,Feb!D17-Feb!C17-Feb!E17)</f>
        <v>9.0277777777777735E-2</v>
      </c>
      <c r="G17" s="18"/>
      <c r="H17" s="19" t="s">
        <v>84</v>
      </c>
    </row>
    <row r="18" spans="2:8" ht="18.649999999999999" customHeight="1" x14ac:dyDescent="0.35">
      <c r="B18" s="16">
        <v>15</v>
      </c>
      <c r="C18" s="17">
        <v>0.35416666666666669</v>
      </c>
      <c r="D18" s="17">
        <v>0.81597222222222221</v>
      </c>
      <c r="E18" s="17">
        <v>0.3923611111111111</v>
      </c>
      <c r="F18" s="17">
        <f>IF(OR(G18="U",G18="K",G18="F",G18="B"),'Allgemeine Informationen'!$C$7,Feb!D18-Feb!C18-Feb!E18)</f>
        <v>6.944444444444442E-2</v>
      </c>
      <c r="G18" s="18"/>
      <c r="H18" s="19" t="s">
        <v>85</v>
      </c>
    </row>
    <row r="19" spans="2:8" ht="18.649999999999999" customHeight="1" x14ac:dyDescent="0.35">
      <c r="B19" s="16">
        <v>16</v>
      </c>
      <c r="C19" s="17"/>
      <c r="D19" s="17"/>
      <c r="E19" s="17">
        <f t="shared" si="0"/>
        <v>0</v>
      </c>
      <c r="F19" s="17">
        <f>IF(OR(G19="U",G19="K",G19="F",G19="B"),'Allgemeine Informationen'!$C$7,Feb!D19-Feb!C19-Feb!E19)</f>
        <v>0</v>
      </c>
      <c r="G19" s="18" t="s">
        <v>86</v>
      </c>
      <c r="H19" s="19"/>
    </row>
    <row r="20" spans="2:8" ht="18.649999999999999" customHeight="1" x14ac:dyDescent="0.35">
      <c r="B20" s="16">
        <v>17</v>
      </c>
      <c r="C20" s="17"/>
      <c r="D20" s="17"/>
      <c r="E20" s="17">
        <f t="shared" si="0"/>
        <v>0</v>
      </c>
      <c r="F20" s="17">
        <f>IF(OR(G20="U",G20="K",G20="F",G20="B"),'Allgemeine Informationen'!$C$7,Feb!D20-Feb!C20-Feb!E20)</f>
        <v>0</v>
      </c>
      <c r="G20" s="18" t="s">
        <v>86</v>
      </c>
      <c r="H20" s="19"/>
    </row>
    <row r="21" spans="2:8" ht="18.649999999999999" customHeight="1" x14ac:dyDescent="0.35">
      <c r="B21" s="16">
        <v>18</v>
      </c>
      <c r="C21" s="17">
        <v>0.38541666666666669</v>
      </c>
      <c r="D21" s="17">
        <v>0.44791666666666669</v>
      </c>
      <c r="E21" s="17">
        <f t="shared" si="0"/>
        <v>0</v>
      </c>
      <c r="F21" s="17">
        <f>IF(OR(G21="U",G21="K",G21="F",G21="B"),'Allgemeine Informationen'!$C$7,Feb!D21-Feb!C21-Feb!E21)</f>
        <v>6.25E-2</v>
      </c>
      <c r="G21" s="18"/>
      <c r="H21" s="19" t="s">
        <v>87</v>
      </c>
    </row>
    <row r="22" spans="2:8" ht="18.649999999999999" customHeight="1" x14ac:dyDescent="0.35">
      <c r="B22" s="16">
        <v>19</v>
      </c>
      <c r="C22" s="17"/>
      <c r="D22" s="17"/>
      <c r="E22" s="17">
        <f t="shared" si="0"/>
        <v>0</v>
      </c>
      <c r="F22" s="17">
        <f>IF(OR(G22="U",G22="K",G22="F",G22="B"),'Allgemeine Informationen'!$C$7,Feb!D22-Feb!C22-Feb!E22)</f>
        <v>0</v>
      </c>
      <c r="G22" s="18"/>
      <c r="H22" s="19"/>
    </row>
    <row r="23" spans="2:8" ht="18.649999999999999" customHeight="1" x14ac:dyDescent="0.35">
      <c r="B23" s="16">
        <v>20</v>
      </c>
      <c r="C23" s="17"/>
      <c r="D23" s="17"/>
      <c r="E23" s="17">
        <f t="shared" si="0"/>
        <v>0</v>
      </c>
      <c r="F23" s="17">
        <f>IF(OR(G23="U",G23="K",G23="F",G23="B"),'Allgemeine Informationen'!$C$7,Feb!D23-Feb!C23-Feb!E23)</f>
        <v>0</v>
      </c>
      <c r="G23" s="18"/>
      <c r="H23" s="19"/>
    </row>
    <row r="24" spans="2:8" ht="18.649999999999999" customHeight="1" x14ac:dyDescent="0.35">
      <c r="B24" s="16">
        <v>21</v>
      </c>
      <c r="C24" s="17"/>
      <c r="D24" s="17"/>
      <c r="E24" s="17">
        <f t="shared" si="0"/>
        <v>0</v>
      </c>
      <c r="F24" s="17">
        <f>IF(OR(G24="U",G24="K",G24="F",G24="B"),'Allgemeine Informationen'!$C$7,Feb!D24-Feb!C24-Feb!E24)</f>
        <v>0</v>
      </c>
      <c r="G24" s="18" t="s">
        <v>86</v>
      </c>
      <c r="H24" s="19"/>
    </row>
    <row r="25" spans="2:8" ht="18.649999999999999" customHeight="1" x14ac:dyDescent="0.35">
      <c r="B25" s="16">
        <v>22</v>
      </c>
      <c r="C25" s="17"/>
      <c r="D25" s="17"/>
      <c r="E25" s="17">
        <f t="shared" si="0"/>
        <v>0</v>
      </c>
      <c r="F25" s="17">
        <f>IF(OR(G25="U",G25="K",G25="F",G25="B"),'Allgemeine Informationen'!$C$7,Feb!D25-Feb!C25-Feb!E25)</f>
        <v>0</v>
      </c>
      <c r="G25" s="18" t="s">
        <v>86</v>
      </c>
      <c r="H25" s="19"/>
    </row>
    <row r="26" spans="2:8" ht="18.649999999999999" customHeight="1" x14ac:dyDescent="0.35">
      <c r="B26" s="16">
        <v>23</v>
      </c>
      <c r="C26" s="17"/>
      <c r="D26" s="17"/>
      <c r="E26" s="17">
        <f t="shared" si="0"/>
        <v>0</v>
      </c>
      <c r="F26" s="17">
        <f>IF(OR(G26="U",G26="K",G26="F",G26="B"),'Allgemeine Informationen'!$C$7,Feb!D26-Feb!C26-Feb!E26)</f>
        <v>0</v>
      </c>
      <c r="G26" s="18" t="s">
        <v>86</v>
      </c>
      <c r="H26" s="19"/>
    </row>
    <row r="27" spans="2:8" ht="18.649999999999999" customHeight="1" x14ac:dyDescent="0.35">
      <c r="B27" s="16">
        <v>24</v>
      </c>
      <c r="C27" s="17"/>
      <c r="D27" s="17"/>
      <c r="E27" s="17">
        <f t="shared" si="0"/>
        <v>0</v>
      </c>
      <c r="F27" s="17">
        <f>IF(OR(G27="U",G27="K",G27="F",G27="B"),'Allgemeine Informationen'!$C$7,Feb!D27-Feb!C27-Feb!E27)</f>
        <v>0</v>
      </c>
      <c r="G27" s="18" t="s">
        <v>86</v>
      </c>
      <c r="H27" s="19"/>
    </row>
    <row r="28" spans="2:8" ht="18.649999999999999" customHeight="1" x14ac:dyDescent="0.35">
      <c r="B28" s="16">
        <v>25</v>
      </c>
      <c r="C28" s="17"/>
      <c r="D28" s="17"/>
      <c r="E28" s="17">
        <f t="shared" si="0"/>
        <v>0</v>
      </c>
      <c r="F28" s="17">
        <f>IF(OR(G28="U",G28="K",G28="F",G28="B"),'Allgemeine Informationen'!$C$7,Feb!D28-Feb!C28-Feb!E28)</f>
        <v>0</v>
      </c>
      <c r="G28" s="18" t="s">
        <v>86</v>
      </c>
      <c r="H28" s="19"/>
    </row>
    <row r="29" spans="2:8" ht="18.649999999999999" customHeight="1" x14ac:dyDescent="0.35">
      <c r="B29" s="16">
        <v>26</v>
      </c>
      <c r="C29" s="17"/>
      <c r="D29" s="17"/>
      <c r="E29" s="17">
        <f t="shared" si="0"/>
        <v>0</v>
      </c>
      <c r="F29" s="17">
        <f>IF(OR(G29="U",G29="K",G29="F",G29="B"),'Allgemeine Informationen'!$C$7,Feb!D29-Feb!C29-Feb!E29)</f>
        <v>0</v>
      </c>
      <c r="G29" s="18"/>
      <c r="H29" s="19"/>
    </row>
    <row r="30" spans="2:8" ht="18.649999999999999" customHeight="1" x14ac:dyDescent="0.35">
      <c r="B30" s="16">
        <v>27</v>
      </c>
      <c r="C30" s="17"/>
      <c r="D30" s="17"/>
      <c r="E30" s="17">
        <f t="shared" si="0"/>
        <v>0</v>
      </c>
      <c r="F30" s="17">
        <f>IF(OR(G30="U",G30="K",G30="F",G30="B"),'Allgemeine Informationen'!$C$7,Feb!D30-Feb!C30-Feb!E30)</f>
        <v>0</v>
      </c>
      <c r="G30" s="18"/>
      <c r="H30" s="19"/>
    </row>
    <row r="31" spans="2:8" ht="18.649999999999999" customHeight="1" x14ac:dyDescent="0.35">
      <c r="B31" s="16">
        <v>28</v>
      </c>
      <c r="C31" s="17">
        <v>0.3576388888888889</v>
      </c>
      <c r="D31" s="17">
        <v>0.46527777777777773</v>
      </c>
      <c r="E31" s="17">
        <f t="shared" si="0"/>
        <v>0</v>
      </c>
      <c r="F31" s="17">
        <f>IF(OR(G31="U",G31="K",G31="F",G31="B"),'Allgemeine Informationen'!$C$7,Feb!D31-Feb!C31-Feb!E31)</f>
        <v>0.10763888888888884</v>
      </c>
      <c r="G31" s="18"/>
      <c r="H31" s="19" t="s">
        <v>32</v>
      </c>
    </row>
    <row r="32" spans="2:8" ht="18.649999999999999" customHeight="1" x14ac:dyDescent="0.35">
      <c r="B32" s="16">
        <v>29</v>
      </c>
      <c r="C32" s="17"/>
      <c r="D32" s="17"/>
      <c r="E32" s="17">
        <f t="shared" si="0"/>
        <v>0</v>
      </c>
      <c r="F32" s="17">
        <f>IF(OR(G32="U",G32="K",G32="F",G32="B"),'Allgemeine Informationen'!$C$7,Feb!D32-Feb!C32-Feb!E32)</f>
        <v>0</v>
      </c>
      <c r="G32" s="18"/>
      <c r="H32" s="19"/>
    </row>
    <row r="33" spans="1:8" ht="18.649999999999999" customHeight="1" x14ac:dyDescent="0.35">
      <c r="B33" s="16">
        <v>30</v>
      </c>
      <c r="C33" s="17"/>
      <c r="D33" s="17"/>
      <c r="E33" s="17">
        <f t="shared" si="0"/>
        <v>0</v>
      </c>
      <c r="F33" s="17">
        <f>IF(OR(G33="U",G33="K",G33="F",G33="B"),'Allgemeine Informationen'!$C$7,Feb!D33-Feb!C33-Feb!E33)</f>
        <v>0</v>
      </c>
      <c r="G33" s="18"/>
      <c r="H33" s="19"/>
    </row>
    <row r="34" spans="1:8" ht="18.649999999999999" customHeight="1" x14ac:dyDescent="0.35">
      <c r="B34" s="16">
        <v>31</v>
      </c>
      <c r="C34" s="17"/>
      <c r="D34" s="17"/>
      <c r="E34" s="17">
        <f t="shared" si="0"/>
        <v>0</v>
      </c>
      <c r="F34" s="17">
        <f>IF(OR(G34="U",G34="K",G34="F",G34="B"),'Allgemeine Informationen'!$C$7,Feb!D34-Feb!C34-Feb!E34)</f>
        <v>0</v>
      </c>
      <c r="G34" s="18"/>
      <c r="H34" s="19"/>
    </row>
    <row r="35" spans="1:8" ht="18.649999999999999" customHeight="1" x14ac:dyDescent="0.35">
      <c r="C35" s="52" t="s">
        <v>44</v>
      </c>
      <c r="D35" s="52"/>
      <c r="E35" s="52"/>
      <c r="F35" s="17">
        <f>SUM(F4:F34)</f>
        <v>1.2256944444444442</v>
      </c>
      <c r="G35" s="9">
        <f>COUNTIFS(G4:G34,"U")</f>
        <v>0</v>
      </c>
    </row>
    <row r="36" spans="1:8" ht="18.649999999999999" customHeight="1" x14ac:dyDescent="0.35">
      <c r="C36" s="49" t="s">
        <v>45</v>
      </c>
      <c r="D36" s="49"/>
      <c r="E36" s="49"/>
      <c r="F36" s="17">
        <f>'Allgemeine Informationen'!C7*'Allgemeine Informationen'!F8</f>
        <v>2.1666666666666665</v>
      </c>
    </row>
    <row r="37" spans="1:8" ht="18.649999999999999" customHeight="1" x14ac:dyDescent="0.35">
      <c r="C37" s="49" t="s">
        <v>46</v>
      </c>
      <c r="D37" s="49"/>
      <c r="E37" s="49"/>
      <c r="F37" s="17">
        <f>Jan!F38</f>
        <v>3.4131944444444451</v>
      </c>
    </row>
    <row r="38" spans="1:8" ht="18.649999999999999" customHeight="1" x14ac:dyDescent="0.35">
      <c r="C38" s="49" t="s">
        <v>47</v>
      </c>
      <c r="D38" s="49"/>
      <c r="E38" s="49"/>
      <c r="F38" s="17">
        <f>F35-F36+F37</f>
        <v>2.4722222222222228</v>
      </c>
    </row>
    <row r="39" spans="1:8" ht="18.649999999999999" customHeight="1" x14ac:dyDescent="0.35">
      <c r="A39" s="22" t="s">
        <v>48</v>
      </c>
      <c r="B39" s="23"/>
      <c r="C39" s="24"/>
    </row>
    <row r="40" spans="1:8" ht="18.649999999999999" customHeight="1" x14ac:dyDescent="0.35">
      <c r="A40" s="25" t="s">
        <v>49</v>
      </c>
      <c r="B40" s="9" t="s">
        <v>50</v>
      </c>
      <c r="C40" s="26" t="s">
        <v>51</v>
      </c>
    </row>
    <row r="41" spans="1:8" ht="18.649999999999999" customHeight="1" x14ac:dyDescent="0.35">
      <c r="A41" s="25" t="s">
        <v>52</v>
      </c>
      <c r="B41" s="9" t="s">
        <v>50</v>
      </c>
      <c r="C41" s="26" t="s">
        <v>53</v>
      </c>
      <c r="E41" s="50" t="s">
        <v>54</v>
      </c>
      <c r="F41" s="50"/>
      <c r="G41" s="50"/>
      <c r="H41" s="50"/>
    </row>
    <row r="42" spans="1:8" ht="18.649999999999999" customHeight="1" x14ac:dyDescent="0.35">
      <c r="A42" s="25" t="s">
        <v>55</v>
      </c>
      <c r="B42" s="9" t="s">
        <v>50</v>
      </c>
      <c r="C42" s="26" t="s">
        <v>56</v>
      </c>
    </row>
    <row r="43" spans="1:8" ht="18.649999999999999" customHeight="1" x14ac:dyDescent="0.35">
      <c r="A43" s="27" t="s">
        <v>57</v>
      </c>
      <c r="B43" s="28" t="s">
        <v>50</v>
      </c>
      <c r="C43" s="29" t="s">
        <v>58</v>
      </c>
      <c r="E43" s="50" t="s">
        <v>59</v>
      </c>
      <c r="F43" s="50"/>
      <c r="G43" s="50"/>
      <c r="H43" s="50"/>
    </row>
  </sheetData>
  <mergeCells count="8">
    <mergeCell ref="C38:E38"/>
    <mergeCell ref="E41:H41"/>
    <mergeCell ref="E43:H43"/>
    <mergeCell ref="C1:E1"/>
    <mergeCell ref="G1:H1"/>
    <mergeCell ref="C35:E35"/>
    <mergeCell ref="C36:E36"/>
    <mergeCell ref="C37:E37"/>
  </mergeCells>
  <pageMargins left="0.17708333333333301" right="0.30208333333333298" top="0.35416666666666702" bottom="0.33333333333333298" header="0.51180555555555496" footer="0.51180555555555496"/>
  <pageSetup paperSize="9" firstPageNumber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MK43"/>
  <sheetViews>
    <sheetView showGridLines="0" topLeftCell="A26" zoomScale="130" zoomScaleNormal="130" workbookViewId="0">
      <selection activeCell="L38" sqref="L38"/>
    </sheetView>
  </sheetViews>
  <sheetFormatPr baseColWidth="10" defaultColWidth="8.7265625" defaultRowHeight="14.5" x14ac:dyDescent="0.35"/>
  <cols>
    <col min="1" max="1" width="3.54296875" style="9" customWidth="1"/>
    <col min="2" max="2" width="8.453125" style="9" customWidth="1"/>
    <col min="3" max="5" width="11.54296875" style="9" customWidth="1"/>
    <col min="6" max="6" width="14.1796875" style="9" customWidth="1"/>
    <col min="7" max="7" width="12" style="9" customWidth="1"/>
    <col min="8" max="8" width="22.54296875" style="9" customWidth="1"/>
    <col min="9" max="9" width="2.54296875" style="9" customWidth="1"/>
    <col min="10" max="1025" width="11.453125" style="9"/>
  </cols>
  <sheetData>
    <row r="1" spans="1:9" s="12" customFormat="1" ht="18.649999999999999" customHeight="1" x14ac:dyDescent="0.35">
      <c r="A1" s="10"/>
      <c r="B1" s="11" t="s">
        <v>22</v>
      </c>
      <c r="C1" s="51" t="str">
        <f>'Allgemeine Informationen'!C3</f>
        <v>Amy Hubach</v>
      </c>
      <c r="D1" s="51"/>
      <c r="E1" s="51"/>
      <c r="F1" s="11" t="s">
        <v>23</v>
      </c>
      <c r="G1" s="51" t="str">
        <f>'Allgemeine Informationen'!C4</f>
        <v>Öffentlichkeitsarbeit</v>
      </c>
      <c r="H1" s="51"/>
      <c r="I1" s="10"/>
    </row>
    <row r="2" spans="1:9" ht="18.649999999999999" customHeight="1" x14ac:dyDescent="0.35">
      <c r="B2" s="13" t="s">
        <v>24</v>
      </c>
      <c r="C2" s="14" t="str">
        <f>'Allgemeine Informationen'!E9</f>
        <v>März</v>
      </c>
      <c r="D2" s="15"/>
      <c r="E2" s="15"/>
      <c r="G2" s="15"/>
      <c r="H2" s="15"/>
    </row>
    <row r="3" spans="1:9" ht="18.649999999999999" customHeight="1" x14ac:dyDescent="0.35">
      <c r="B3" s="16" t="s">
        <v>25</v>
      </c>
      <c r="C3" s="16" t="s">
        <v>26</v>
      </c>
      <c r="D3" s="16" t="s">
        <v>27</v>
      </c>
      <c r="E3" s="16" t="s">
        <v>28</v>
      </c>
      <c r="F3" s="16" t="s">
        <v>29</v>
      </c>
      <c r="G3" s="16" t="s">
        <v>30</v>
      </c>
      <c r="H3" s="16" t="s">
        <v>31</v>
      </c>
    </row>
    <row r="4" spans="1:9" ht="18.649999999999999" customHeight="1" x14ac:dyDescent="0.35">
      <c r="B4" s="16">
        <v>1</v>
      </c>
      <c r="C4" s="17">
        <v>0.38541666666666669</v>
      </c>
      <c r="D4" s="17">
        <v>0.81944444444444453</v>
      </c>
      <c r="E4" s="17">
        <v>0.2638888888888889</v>
      </c>
      <c r="F4" s="17">
        <f>IF(OR(G4="U",G4="K",G4="F",G4="B"),'Allgemeine Informationen'!$C$7,Mär!D4-Mär!C4-Mär!E4)</f>
        <v>0.17013888888888895</v>
      </c>
      <c r="G4" s="18"/>
      <c r="H4" s="19" t="s">
        <v>88</v>
      </c>
    </row>
    <row r="5" spans="1:9" ht="18.649999999999999" customHeight="1" x14ac:dyDescent="0.35">
      <c r="B5" s="16">
        <v>2</v>
      </c>
      <c r="C5" s="17">
        <v>0.5</v>
      </c>
      <c r="D5" s="17">
        <v>0.69791666666666663</v>
      </c>
      <c r="E5" s="17">
        <v>3.4722222222222224E-2</v>
      </c>
      <c r="F5" s="17">
        <f>IF(OR(G5="U",G5="K",G5="F",G5="B"),'Allgemeine Informationen'!$C$7,Mär!D5-Mär!C5-Mär!E5)</f>
        <v>0.16319444444444442</v>
      </c>
      <c r="H5" s="19" t="s">
        <v>89</v>
      </c>
    </row>
    <row r="6" spans="1:9" ht="18.649999999999999" customHeight="1" x14ac:dyDescent="0.35">
      <c r="B6" s="16">
        <v>3</v>
      </c>
      <c r="C6" s="17">
        <v>0.39930555555555558</v>
      </c>
      <c r="D6" s="17">
        <v>0.57986111111111105</v>
      </c>
      <c r="E6" s="17">
        <v>6.9444444444444441E-3</v>
      </c>
      <c r="F6" s="17">
        <f>IF(OR(G6="U",G6="K",G6="F",G6="B"),'Allgemeine Informationen'!$C$7,Mär!D6-Mär!C6-Mär!E6)</f>
        <v>0.17361111111111102</v>
      </c>
      <c r="G6" s="18"/>
      <c r="H6" s="19" t="s">
        <v>90</v>
      </c>
    </row>
    <row r="7" spans="1:9" ht="18.649999999999999" customHeight="1" x14ac:dyDescent="0.35">
      <c r="B7" s="16">
        <v>4</v>
      </c>
      <c r="C7" s="17">
        <v>0.44791666666666669</v>
      </c>
      <c r="D7" s="17">
        <v>0.53125</v>
      </c>
      <c r="E7" s="17">
        <f t="shared" ref="E7:E34" si="0">IF(D7-C7 &gt;= TIMEVALUE("9:01"), TIMEVALUE("0:45"), IF(D7-C7 &gt;= TIMEVALUE("6:01"), TIMEVALUE("0:30"), 0))</f>
        <v>0</v>
      </c>
      <c r="F7" s="17">
        <f>IF(OR(G7="U",G7="K",G7="F",G7="B"),'Allgemeine Informationen'!$C$7,Mär!D7-Mär!C7-Mär!E7)</f>
        <v>8.3333333333333315E-2</v>
      </c>
      <c r="G7" s="18"/>
      <c r="H7" s="19" t="s">
        <v>91</v>
      </c>
    </row>
    <row r="8" spans="1:9" ht="18.649999999999999" customHeight="1" x14ac:dyDescent="0.35">
      <c r="B8" s="16">
        <v>5</v>
      </c>
      <c r="C8" s="17"/>
      <c r="D8" s="17"/>
      <c r="E8" s="17">
        <f t="shared" si="0"/>
        <v>0</v>
      </c>
      <c r="F8" s="17">
        <f>IF(OR(G8="U",G8="K",G8="F",G8="B"),'Allgemeine Informationen'!$C$7,Mär!D8-Mär!C8-Mär!E8)</f>
        <v>0</v>
      </c>
      <c r="G8" s="18"/>
      <c r="H8" s="19"/>
    </row>
    <row r="9" spans="1:9" ht="18.649999999999999" customHeight="1" x14ac:dyDescent="0.35">
      <c r="B9" s="16">
        <v>6</v>
      </c>
      <c r="C9" s="17"/>
      <c r="D9" s="17"/>
      <c r="E9" s="17">
        <f t="shared" si="0"/>
        <v>0</v>
      </c>
      <c r="F9" s="17">
        <f>IF(OR(G9="U",G9="K",G9="F",G9="B"),'Allgemeine Informationen'!$C$7,Mär!D9-Mär!C9-Mär!E9)</f>
        <v>0</v>
      </c>
      <c r="G9" s="18"/>
      <c r="H9" s="19"/>
    </row>
    <row r="10" spans="1:9" ht="18.649999999999999" customHeight="1" x14ac:dyDescent="0.35">
      <c r="B10" s="16">
        <v>7</v>
      </c>
      <c r="C10" s="17">
        <v>0.4375</v>
      </c>
      <c r="D10" s="17">
        <v>0.79861111111111116</v>
      </c>
      <c r="E10" s="17">
        <v>0.23263888888888887</v>
      </c>
      <c r="F10" s="17">
        <f>IF(OR(G10="U",G10="K",G10="F",G10="B"),'Allgemeine Informationen'!$C$7,Mär!D10-Mär!C10-Mär!E10)</f>
        <v>0.12847222222222229</v>
      </c>
      <c r="G10" s="18"/>
      <c r="H10" s="19" t="s">
        <v>92</v>
      </c>
    </row>
    <row r="11" spans="1:9" ht="18.649999999999999" customHeight="1" x14ac:dyDescent="0.35">
      <c r="B11" s="16">
        <v>8</v>
      </c>
      <c r="C11" s="17">
        <v>0.44791666666666669</v>
      </c>
      <c r="D11" s="17">
        <v>0.52777777777777779</v>
      </c>
      <c r="E11" s="17">
        <f t="shared" si="0"/>
        <v>0</v>
      </c>
      <c r="F11" s="17">
        <f>IF(OR(G11="U",G11="K",G11="F",G11="B"),'Allgemeine Informationen'!$C$7,Mär!D11-Mär!C11-Mär!E11)</f>
        <v>7.9861111111111105E-2</v>
      </c>
      <c r="G11" s="18"/>
      <c r="H11" s="19" t="s">
        <v>93</v>
      </c>
    </row>
    <row r="12" spans="1:9" ht="18.649999999999999" customHeight="1" x14ac:dyDescent="0.35">
      <c r="B12" s="16">
        <v>9</v>
      </c>
      <c r="C12" s="17">
        <v>0.48958333333333331</v>
      </c>
      <c r="D12" s="17">
        <v>0.76388888888888884</v>
      </c>
      <c r="E12" s="17">
        <v>8.3333333333333329E-2</v>
      </c>
      <c r="F12" s="17">
        <f>IF(OR(G12="U",G12="K",G12="F",G12="B"),'Allgemeine Informationen'!$C$7,Mär!D12-Mär!C12-Mär!E12)</f>
        <v>0.19097222222222221</v>
      </c>
      <c r="G12" s="18"/>
      <c r="H12" s="19" t="s">
        <v>94</v>
      </c>
    </row>
    <row r="13" spans="1:9" ht="18.649999999999999" customHeight="1" x14ac:dyDescent="0.35">
      <c r="B13" s="16">
        <v>10</v>
      </c>
      <c r="C13" s="17">
        <v>0.46875</v>
      </c>
      <c r="D13" s="17">
        <v>0.55208333333333337</v>
      </c>
      <c r="E13" s="17">
        <f t="shared" si="0"/>
        <v>0</v>
      </c>
      <c r="F13" s="17">
        <f>IF(OR(G13="U",G13="K",G13="F",G13="B"),'Allgemeine Informationen'!$C$7,Mär!D13-Mär!C13-Mär!E13)</f>
        <v>8.333333333333337E-2</v>
      </c>
      <c r="G13" s="18"/>
      <c r="H13" s="19" t="s">
        <v>95</v>
      </c>
    </row>
    <row r="14" spans="1:9" ht="18.649999999999999" customHeight="1" x14ac:dyDescent="0.35">
      <c r="B14" s="16">
        <v>11</v>
      </c>
      <c r="C14" s="17"/>
      <c r="D14" s="17"/>
      <c r="E14" s="17">
        <f t="shared" si="0"/>
        <v>0</v>
      </c>
      <c r="F14" s="17">
        <f>IF(OR(G14="U",G14="K",G14="F",G14="B"),'Allgemeine Informationen'!$C$7,Mär!D14-Mär!C14-Mär!E14)</f>
        <v>0</v>
      </c>
      <c r="G14" s="18" t="s">
        <v>86</v>
      </c>
      <c r="H14" s="19"/>
    </row>
    <row r="15" spans="1:9" ht="18.649999999999999" customHeight="1" x14ac:dyDescent="0.35">
      <c r="B15" s="16">
        <v>12</v>
      </c>
      <c r="C15" s="17"/>
      <c r="D15" s="17"/>
      <c r="E15" s="17">
        <f t="shared" si="0"/>
        <v>0</v>
      </c>
      <c r="F15" s="17">
        <f>IF(OR(G15="U",G15="K",G15="F",G15="B"),'Allgemeine Informationen'!$C$7,Mär!D15-Mär!C15-Mär!E15)</f>
        <v>0</v>
      </c>
      <c r="G15" s="18"/>
      <c r="H15" s="19"/>
    </row>
    <row r="16" spans="1:9" ht="18.649999999999999" customHeight="1" x14ac:dyDescent="0.35">
      <c r="B16" s="16">
        <v>13</v>
      </c>
      <c r="C16" s="17"/>
      <c r="D16" s="17"/>
      <c r="E16" s="17">
        <f t="shared" si="0"/>
        <v>0</v>
      </c>
      <c r="F16" s="17">
        <f>IF(OR(G16="U",G16="K",G16="F",G16="B"),'Allgemeine Informationen'!$C$7,Mär!D16-Mär!C16-Mär!E16)</f>
        <v>0</v>
      </c>
      <c r="G16" s="18"/>
      <c r="H16" s="19"/>
    </row>
    <row r="17" spans="2:8" ht="18.649999999999999" customHeight="1" x14ac:dyDescent="0.35">
      <c r="B17" s="16">
        <v>14</v>
      </c>
      <c r="C17" s="17">
        <v>0.4513888888888889</v>
      </c>
      <c r="D17" s="17">
        <v>0.51041666666666663</v>
      </c>
      <c r="E17" s="17">
        <f t="shared" si="0"/>
        <v>0</v>
      </c>
      <c r="F17" s="17">
        <f>IF(OR(G17="U",G17="K",G17="F",G17="B"),'Allgemeine Informationen'!$C$7,Mär!D17-Mär!C17-Mär!E17)</f>
        <v>5.9027777777777735E-2</v>
      </c>
      <c r="G17" s="18"/>
      <c r="H17" s="19" t="s">
        <v>96</v>
      </c>
    </row>
    <row r="18" spans="2:8" ht="18.649999999999999" customHeight="1" x14ac:dyDescent="0.35">
      <c r="B18" s="16">
        <v>15</v>
      </c>
      <c r="C18" s="17"/>
      <c r="D18" s="17"/>
      <c r="E18" s="17">
        <f t="shared" si="0"/>
        <v>0</v>
      </c>
      <c r="F18" s="17">
        <f>IF(OR(G18="U",G18="K",G18="F",G18="B"),'Allgemeine Informationen'!$C$7,Mär!D18-Mär!C18-Mär!E18)</f>
        <v>0</v>
      </c>
      <c r="G18" s="18" t="s">
        <v>86</v>
      </c>
      <c r="H18" s="19"/>
    </row>
    <row r="19" spans="2:8" ht="18.649999999999999" customHeight="1" x14ac:dyDescent="0.35">
      <c r="B19" s="16">
        <v>16</v>
      </c>
      <c r="C19" s="17">
        <v>0.47222222222222227</v>
      </c>
      <c r="D19" s="17">
        <v>0.4826388888888889</v>
      </c>
      <c r="E19" s="17">
        <f t="shared" si="0"/>
        <v>0</v>
      </c>
      <c r="F19" s="17">
        <f>IF(OR(G19="U",G19="K",G19="F",G19="B"),'Allgemeine Informationen'!$C$7,Mär!D19-Mär!C19-Mär!E19)</f>
        <v>1.041666666666663E-2</v>
      </c>
      <c r="G19" s="18"/>
      <c r="H19" s="19" t="s">
        <v>85</v>
      </c>
    </row>
    <row r="20" spans="2:8" ht="18.649999999999999" customHeight="1" x14ac:dyDescent="0.35">
      <c r="B20" s="16">
        <v>17</v>
      </c>
      <c r="C20" s="17"/>
      <c r="D20" s="17"/>
      <c r="E20" s="17">
        <f t="shared" si="0"/>
        <v>0</v>
      </c>
      <c r="F20" s="17">
        <f>IF(OR(G20="U",G20="K",G20="F",G20="B"),'Allgemeine Informationen'!$C$7,Mär!D20-Mär!C20-Mär!E20)</f>
        <v>0</v>
      </c>
      <c r="G20" s="18" t="s">
        <v>86</v>
      </c>
      <c r="H20" s="19"/>
    </row>
    <row r="21" spans="2:8" ht="18.649999999999999" customHeight="1" x14ac:dyDescent="0.35">
      <c r="B21" s="16">
        <v>18</v>
      </c>
      <c r="C21" s="17"/>
      <c r="D21" s="17"/>
      <c r="E21" s="17">
        <f t="shared" si="0"/>
        <v>0</v>
      </c>
      <c r="F21" s="17">
        <f>IF(OR(G21="U",G21="K",G21="F",G21="B"),'Allgemeine Informationen'!$C$7,Mär!D21-Mär!C21-Mär!E21)</f>
        <v>0</v>
      </c>
      <c r="G21" s="18" t="s">
        <v>86</v>
      </c>
      <c r="H21" s="19"/>
    </row>
    <row r="22" spans="2:8" ht="18.649999999999999" customHeight="1" x14ac:dyDescent="0.35">
      <c r="B22" s="16">
        <v>19</v>
      </c>
      <c r="C22" s="17"/>
      <c r="D22" s="17"/>
      <c r="E22" s="17">
        <f t="shared" si="0"/>
        <v>0</v>
      </c>
      <c r="F22" s="17">
        <f>IF(OR(G22="U",G22="K",G22="F",G22="B"),'Allgemeine Informationen'!$C$7,Mär!D22-Mär!C22-Mär!E22)</f>
        <v>0</v>
      </c>
      <c r="G22" s="18"/>
      <c r="H22" s="19"/>
    </row>
    <row r="23" spans="2:8" ht="18.649999999999999" customHeight="1" x14ac:dyDescent="0.35">
      <c r="B23" s="16">
        <v>20</v>
      </c>
      <c r="C23" s="17"/>
      <c r="D23" s="17"/>
      <c r="E23" s="17">
        <f t="shared" si="0"/>
        <v>0</v>
      </c>
      <c r="F23" s="17">
        <f>IF(OR(G23="U",G23="K",G23="F",G23="B"),'Allgemeine Informationen'!$C$7,Mär!D23-Mär!C23-Mär!E23)</f>
        <v>0</v>
      </c>
      <c r="G23" s="18"/>
      <c r="H23" s="19"/>
    </row>
    <row r="24" spans="2:8" ht="18.649999999999999" customHeight="1" x14ac:dyDescent="0.35">
      <c r="B24" s="16">
        <v>21</v>
      </c>
      <c r="C24" s="17">
        <v>0.58333333333333337</v>
      </c>
      <c r="D24" s="17">
        <v>0.66319444444444442</v>
      </c>
      <c r="E24" s="17">
        <f t="shared" si="0"/>
        <v>0</v>
      </c>
      <c r="F24" s="17">
        <f>IF(OR(G24="U",G24="K",G24="F",G24="B"),'Allgemeine Informationen'!$C$7,Mär!D24-Mär!C24-Mär!E24)</f>
        <v>7.9861111111111049E-2</v>
      </c>
      <c r="G24" s="18"/>
      <c r="H24" s="19" t="s">
        <v>97</v>
      </c>
    </row>
    <row r="25" spans="2:8" ht="18.649999999999999" customHeight="1" x14ac:dyDescent="0.35">
      <c r="B25" s="16">
        <v>22</v>
      </c>
      <c r="C25" s="17">
        <v>0.77083333333333337</v>
      </c>
      <c r="D25" s="17">
        <v>0.84375</v>
      </c>
      <c r="E25" s="17">
        <f t="shared" si="0"/>
        <v>0</v>
      </c>
      <c r="F25" s="17">
        <f>IF(OR(G25="U",G25="K",G25="F",G25="B"),'Allgemeine Informationen'!$C$7,Mär!D25-Mär!C25-Mär!E25)</f>
        <v>7.291666666666663E-2</v>
      </c>
      <c r="G25" s="18"/>
      <c r="H25" s="19" t="s">
        <v>98</v>
      </c>
    </row>
    <row r="26" spans="2:8" ht="18.649999999999999" customHeight="1" x14ac:dyDescent="0.35">
      <c r="B26" s="16">
        <v>23</v>
      </c>
      <c r="C26" s="17">
        <v>0.39583333333333331</v>
      </c>
      <c r="D26" s="17">
        <v>0.63888888888888895</v>
      </c>
      <c r="E26" s="17">
        <v>4.5138888888888888E-2</v>
      </c>
      <c r="F26" s="17">
        <f>IF(OR(G26="U",G26="K",G26="F",G26="B"),'Allgemeine Informationen'!$C$7,Mär!D26-Mär!C26-Mär!E26)</f>
        <v>0.19791666666666674</v>
      </c>
      <c r="G26" s="18"/>
      <c r="H26" s="19" t="s">
        <v>37</v>
      </c>
    </row>
    <row r="27" spans="2:8" ht="18.649999999999999" customHeight="1" x14ac:dyDescent="0.35">
      <c r="B27" s="16">
        <v>24</v>
      </c>
      <c r="C27" s="17">
        <v>0.4513888888888889</v>
      </c>
      <c r="D27" s="17">
        <v>0.61805555555555558</v>
      </c>
      <c r="E27" s="17">
        <v>6.9444444444444434E-2</v>
      </c>
      <c r="F27" s="17">
        <f>IF(OR(G27="U",G27="K",G27="F",G27="B"),'Allgemeine Informationen'!$C$7,Mär!D27-Mär!C27-Mär!E27)</f>
        <v>9.7222222222222252E-2</v>
      </c>
      <c r="G27" s="18"/>
      <c r="H27" s="19" t="s">
        <v>99</v>
      </c>
    </row>
    <row r="28" spans="2:8" ht="18.649999999999999" customHeight="1" x14ac:dyDescent="0.35">
      <c r="B28" s="16">
        <v>25</v>
      </c>
      <c r="C28" s="17">
        <v>0.37847222222222227</v>
      </c>
      <c r="D28" s="17">
        <v>0.44791666666666669</v>
      </c>
      <c r="E28" s="17">
        <f t="shared" si="0"/>
        <v>0</v>
      </c>
      <c r="F28" s="17">
        <f>IF(OR(G28="U",G28="K",G28="F",G28="B"),'Allgemeine Informationen'!$C$7,Mär!D28-Mär!C28-Mär!E28)</f>
        <v>6.944444444444442E-2</v>
      </c>
      <c r="G28" s="18"/>
      <c r="H28" s="19" t="s">
        <v>32</v>
      </c>
    </row>
    <row r="29" spans="2:8" ht="18.649999999999999" customHeight="1" x14ac:dyDescent="0.35">
      <c r="B29" s="16">
        <v>26</v>
      </c>
      <c r="C29" s="17"/>
      <c r="D29" s="17"/>
      <c r="E29" s="17">
        <f t="shared" si="0"/>
        <v>0</v>
      </c>
      <c r="F29" s="17">
        <f>IF(OR(G29="U",G29="K",G29="F",G29="B"),'Allgemeine Informationen'!$C$7,Mär!D29-Mär!C29-Mär!E29)</f>
        <v>0</v>
      </c>
      <c r="G29" s="18"/>
      <c r="H29" s="19"/>
    </row>
    <row r="30" spans="2:8" ht="18.649999999999999" customHeight="1" x14ac:dyDescent="0.35">
      <c r="B30" s="16">
        <v>27</v>
      </c>
      <c r="C30" s="17"/>
      <c r="D30" s="17"/>
      <c r="E30" s="17">
        <f t="shared" si="0"/>
        <v>0</v>
      </c>
      <c r="F30" s="17">
        <f>IF(OR(G30="U",G30="K",G30="F",G30="B"),'Allgemeine Informationen'!$C$7,Mär!D30-Mär!C30-Mär!E30)</f>
        <v>0</v>
      </c>
      <c r="G30" s="18"/>
      <c r="H30" s="19"/>
    </row>
    <row r="31" spans="2:8" ht="18.649999999999999" customHeight="1" x14ac:dyDescent="0.35">
      <c r="B31" s="16">
        <v>28</v>
      </c>
      <c r="C31" s="17">
        <v>0.34375</v>
      </c>
      <c r="D31" s="17">
        <v>0.51041666666666663</v>
      </c>
      <c r="E31" s="17">
        <v>7.2916666666666671E-2</v>
      </c>
      <c r="F31" s="17">
        <f>IF(OR(G31="U",G31="K",G31="F",G31="B"),'Allgemeine Informationen'!$C$7,Mär!D31-Mär!C31-Mär!E31)</f>
        <v>9.3749999999999958E-2</v>
      </c>
      <c r="G31" s="18"/>
      <c r="H31" s="19" t="s">
        <v>92</v>
      </c>
    </row>
    <row r="32" spans="2:8" ht="18.649999999999999" customHeight="1" x14ac:dyDescent="0.35">
      <c r="B32" s="16">
        <v>29</v>
      </c>
      <c r="C32" s="17">
        <v>0.36805555555555558</v>
      </c>
      <c r="D32" s="17">
        <v>0.53472222222222221</v>
      </c>
      <c r="E32" s="17">
        <f t="shared" si="0"/>
        <v>0</v>
      </c>
      <c r="F32" s="17">
        <f>IF(OR(G32="U",G32="K",G32="F",G32="B"),'Allgemeine Informationen'!$C$7,Mär!D32-Mär!C32-Mär!E32)</f>
        <v>0.16666666666666663</v>
      </c>
      <c r="G32" s="18"/>
      <c r="H32" s="19" t="s">
        <v>100</v>
      </c>
    </row>
    <row r="33" spans="1:8" ht="18.649999999999999" customHeight="1" x14ac:dyDescent="0.35">
      <c r="B33" s="16">
        <v>30</v>
      </c>
      <c r="C33" s="17">
        <v>0.55208333333333337</v>
      </c>
      <c r="D33" s="17">
        <v>0.64583333333333337</v>
      </c>
      <c r="E33" s="17">
        <f t="shared" si="0"/>
        <v>0</v>
      </c>
      <c r="F33" s="17">
        <f>IF(OR(G33="U",G33="K",G33="F",G33="B"),'Allgemeine Informationen'!$C$7,Mär!D33-Mär!C33-Mär!E33)</f>
        <v>9.375E-2</v>
      </c>
      <c r="G33" s="18"/>
      <c r="H33" s="19" t="s">
        <v>101</v>
      </c>
    </row>
    <row r="34" spans="1:8" ht="18.649999999999999" customHeight="1" x14ac:dyDescent="0.35">
      <c r="B34" s="16">
        <v>31</v>
      </c>
      <c r="C34" s="17">
        <v>0.375</v>
      </c>
      <c r="D34" s="17">
        <v>0.51041666666666663</v>
      </c>
      <c r="E34" s="17">
        <f t="shared" si="0"/>
        <v>0</v>
      </c>
      <c r="F34" s="17">
        <f>IF(OR(G34="U",G34="K",G34="F",G34="B"),'Allgemeine Informationen'!$C$7,Mär!D34-Mär!C34-Mär!E34)</f>
        <v>0.13541666666666663</v>
      </c>
      <c r="G34" s="18"/>
      <c r="H34" s="19" t="s">
        <v>102</v>
      </c>
    </row>
    <row r="35" spans="1:8" ht="18.649999999999999" customHeight="1" x14ac:dyDescent="0.35">
      <c r="C35" s="52" t="s">
        <v>44</v>
      </c>
      <c r="D35" s="52"/>
      <c r="E35" s="52"/>
      <c r="F35" s="17">
        <f>SUM(F4:F34)</f>
        <v>2.1493055555555554</v>
      </c>
      <c r="G35" s="9">
        <f>COUNTIFS(G4:G34,"U")</f>
        <v>0</v>
      </c>
    </row>
    <row r="36" spans="1:8" ht="18.649999999999999" customHeight="1" x14ac:dyDescent="0.35">
      <c r="C36" s="49" t="s">
        <v>45</v>
      </c>
      <c r="D36" s="49"/>
      <c r="E36" s="49"/>
      <c r="F36" s="17">
        <f>'Allgemeine Informationen'!C7*'Allgemeine Informationen'!F9</f>
        <v>2.4916666666666663</v>
      </c>
    </row>
    <row r="37" spans="1:8" ht="18.649999999999999" customHeight="1" x14ac:dyDescent="0.35">
      <c r="C37" s="49" t="s">
        <v>46</v>
      </c>
      <c r="D37" s="49"/>
      <c r="E37" s="49"/>
      <c r="F37" s="17">
        <f>Feb!F38</f>
        <v>2.4722222222222228</v>
      </c>
    </row>
    <row r="38" spans="1:8" ht="18.649999999999999" customHeight="1" x14ac:dyDescent="0.35">
      <c r="C38" s="49" t="s">
        <v>47</v>
      </c>
      <c r="D38" s="49"/>
      <c r="E38" s="49"/>
      <c r="F38" s="17">
        <f>F35-F36+F37</f>
        <v>2.1298611111111119</v>
      </c>
    </row>
    <row r="39" spans="1:8" ht="18.649999999999999" customHeight="1" x14ac:dyDescent="0.35">
      <c r="A39" s="22" t="s">
        <v>48</v>
      </c>
      <c r="B39" s="23"/>
      <c r="C39" s="24"/>
    </row>
    <row r="40" spans="1:8" ht="18.649999999999999" customHeight="1" x14ac:dyDescent="0.35">
      <c r="A40" s="25" t="s">
        <v>49</v>
      </c>
      <c r="B40" s="9" t="s">
        <v>50</v>
      </c>
      <c r="C40" s="26" t="s">
        <v>51</v>
      </c>
    </row>
    <row r="41" spans="1:8" ht="18.649999999999999" customHeight="1" x14ac:dyDescent="0.35">
      <c r="A41" s="25" t="s">
        <v>52</v>
      </c>
      <c r="B41" s="9" t="s">
        <v>50</v>
      </c>
      <c r="C41" s="26" t="s">
        <v>53</v>
      </c>
      <c r="E41" s="50" t="s">
        <v>54</v>
      </c>
      <c r="F41" s="50"/>
      <c r="G41" s="50"/>
      <c r="H41" s="50"/>
    </row>
    <row r="42" spans="1:8" ht="18.649999999999999" customHeight="1" x14ac:dyDescent="0.35">
      <c r="A42" s="25" t="s">
        <v>55</v>
      </c>
      <c r="B42" s="9" t="s">
        <v>50</v>
      </c>
      <c r="C42" s="26" t="s">
        <v>56</v>
      </c>
    </row>
    <row r="43" spans="1:8" ht="18.649999999999999" customHeight="1" x14ac:dyDescent="0.35">
      <c r="A43" s="27" t="s">
        <v>57</v>
      </c>
      <c r="B43" s="28" t="s">
        <v>50</v>
      </c>
      <c r="C43" s="29" t="s">
        <v>58</v>
      </c>
      <c r="E43" s="50" t="s">
        <v>59</v>
      </c>
      <c r="F43" s="50"/>
      <c r="G43" s="50"/>
      <c r="H43" s="50"/>
    </row>
  </sheetData>
  <mergeCells count="8">
    <mergeCell ref="C38:E38"/>
    <mergeCell ref="E41:H41"/>
    <mergeCell ref="E43:H43"/>
    <mergeCell ref="C1:E1"/>
    <mergeCell ref="G1:H1"/>
    <mergeCell ref="C35:E35"/>
    <mergeCell ref="C36:E36"/>
    <mergeCell ref="C37:E37"/>
  </mergeCells>
  <pageMargins left="0.17708333333333301" right="0.30208333333333298" top="0.35416666666666702" bottom="0.33333333333333298" header="0.51180555555555496" footer="0.51180555555555496"/>
  <pageSetup paperSize="9" firstPageNumber="0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MK43"/>
  <sheetViews>
    <sheetView showGridLines="0" topLeftCell="A27" zoomScale="130" zoomScaleNormal="130" workbookViewId="0">
      <selection activeCell="H34" sqref="H34"/>
    </sheetView>
  </sheetViews>
  <sheetFormatPr baseColWidth="10" defaultColWidth="8.7265625" defaultRowHeight="14.5" x14ac:dyDescent="0.35"/>
  <cols>
    <col min="1" max="1" width="3.54296875" style="9" customWidth="1"/>
    <col min="2" max="2" width="8.453125" style="9" customWidth="1"/>
    <col min="3" max="5" width="11.54296875" style="9" customWidth="1"/>
    <col min="6" max="6" width="14.1796875" style="9" customWidth="1"/>
    <col min="7" max="7" width="12" style="9" customWidth="1"/>
    <col min="8" max="8" width="22.54296875" style="9" customWidth="1"/>
    <col min="9" max="9" width="2.54296875" style="9" customWidth="1"/>
    <col min="10" max="1025" width="11.453125" style="9"/>
  </cols>
  <sheetData>
    <row r="1" spans="1:9" s="12" customFormat="1" ht="18.649999999999999" customHeight="1" x14ac:dyDescent="0.35">
      <c r="A1" s="10"/>
      <c r="B1" s="11" t="s">
        <v>22</v>
      </c>
      <c r="C1" s="51" t="str">
        <f>'Allgemeine Informationen'!C3</f>
        <v>Amy Hubach</v>
      </c>
      <c r="D1" s="51"/>
      <c r="E1" s="51"/>
      <c r="F1" s="11" t="s">
        <v>23</v>
      </c>
      <c r="G1" s="51" t="str">
        <f>'Allgemeine Informationen'!C4</f>
        <v>Öffentlichkeitsarbeit</v>
      </c>
      <c r="H1" s="51"/>
      <c r="I1" s="10"/>
    </row>
    <row r="2" spans="1:9" ht="18.649999999999999" customHeight="1" x14ac:dyDescent="0.35">
      <c r="B2" s="13" t="s">
        <v>24</v>
      </c>
      <c r="C2" s="14" t="str">
        <f>'Allgemeine Informationen'!E10</f>
        <v>April</v>
      </c>
      <c r="D2" s="15"/>
      <c r="E2" s="15"/>
      <c r="G2" s="15"/>
      <c r="H2" s="15"/>
    </row>
    <row r="3" spans="1:9" ht="18.649999999999999" customHeight="1" x14ac:dyDescent="0.35">
      <c r="B3" s="16" t="s">
        <v>25</v>
      </c>
      <c r="C3" s="16" t="s">
        <v>26</v>
      </c>
      <c r="D3" s="16" t="s">
        <v>27</v>
      </c>
      <c r="E3" s="16" t="s">
        <v>28</v>
      </c>
      <c r="F3" s="16" t="s">
        <v>29</v>
      </c>
      <c r="G3" s="16" t="s">
        <v>30</v>
      </c>
      <c r="H3" s="16" t="s">
        <v>31</v>
      </c>
    </row>
    <row r="4" spans="1:9" ht="18.649999999999999" customHeight="1" x14ac:dyDescent="0.35">
      <c r="B4" s="16">
        <v>1</v>
      </c>
      <c r="C4" s="17">
        <v>0.59722222222222221</v>
      </c>
      <c r="D4" s="17">
        <v>0.63541666666666663</v>
      </c>
      <c r="E4" s="17">
        <f t="shared" ref="E4:E34" si="0">IF(D4-C4 &gt;= TIMEVALUE("9:01"), TIMEVALUE("0:45"), IF(D4-C4 &gt;= TIMEVALUE("6:01"), TIMEVALUE("0:30"), 0))</f>
        <v>0</v>
      </c>
      <c r="F4" s="17">
        <f>IF(OR(G4="U",G4="K",G4="F",G4="B"),'[1]Allgemeine Informationen'!$C$7,[1]Apr!D4-[1]Apr!C4-[1]Apr!E4)</f>
        <v>3.819444444444442E-2</v>
      </c>
      <c r="G4" s="18"/>
      <c r="H4" s="19" t="s">
        <v>103</v>
      </c>
    </row>
    <row r="5" spans="1:9" ht="18.649999999999999" customHeight="1" x14ac:dyDescent="0.35">
      <c r="B5" s="16">
        <v>2</v>
      </c>
      <c r="C5" s="17"/>
      <c r="D5" s="17"/>
      <c r="E5" s="17">
        <f t="shared" si="0"/>
        <v>0</v>
      </c>
      <c r="F5" s="17">
        <f>IF(OR(G5="U",G5="K",G5="F",G5="B"),'[1]Allgemeine Informationen'!$C$7,[1]Apr!D5-[1]Apr!C5-[1]Apr!E5)</f>
        <v>0</v>
      </c>
      <c r="H5" s="19"/>
    </row>
    <row r="6" spans="1:9" ht="18.649999999999999" customHeight="1" x14ac:dyDescent="0.35">
      <c r="B6" s="16">
        <v>3</v>
      </c>
      <c r="C6" s="17"/>
      <c r="D6" s="17"/>
      <c r="E6" s="17">
        <f t="shared" si="0"/>
        <v>0</v>
      </c>
      <c r="F6" s="17">
        <f>IF(OR(G6="U",G6="K",G6="F",G6="B"),'[1]Allgemeine Informationen'!$C$7,[1]Apr!D6-[1]Apr!C6-[1]Apr!E6)</f>
        <v>0</v>
      </c>
      <c r="G6" s="18"/>
      <c r="H6" s="19"/>
    </row>
    <row r="7" spans="1:9" ht="18.649999999999999" customHeight="1" x14ac:dyDescent="0.35">
      <c r="B7" s="16">
        <v>4</v>
      </c>
      <c r="C7" s="17">
        <v>0.375</v>
      </c>
      <c r="D7" s="17">
        <v>0.69097222222222221</v>
      </c>
      <c r="E7" s="17">
        <v>0.23611111111111113</v>
      </c>
      <c r="F7" s="17">
        <f>IF(OR(G7="U",G7="K",G7="F",G7="B"),'[1]Allgemeine Informationen'!$C$7,[1]Apr!D7-[1]Apr!C7-[1]Apr!E7)</f>
        <v>7.9861111111111077E-2</v>
      </c>
      <c r="G7" s="18"/>
      <c r="H7" s="19" t="s">
        <v>104</v>
      </c>
    </row>
    <row r="8" spans="1:9" ht="18.649999999999999" customHeight="1" x14ac:dyDescent="0.35">
      <c r="B8" s="16">
        <v>5</v>
      </c>
      <c r="C8" s="17">
        <v>0.44444444444444442</v>
      </c>
      <c r="D8" s="17">
        <v>0.5</v>
      </c>
      <c r="E8" s="17">
        <f t="shared" si="0"/>
        <v>0</v>
      </c>
      <c r="F8" s="17">
        <f>IF(OR(G8="U",G8="K",G8="F",G8="B"),'[1]Allgemeine Informationen'!$C$7,[1]Apr!D8-[1]Apr!C8-[1]Apr!E8)</f>
        <v>5.555555555555558E-2</v>
      </c>
      <c r="G8" s="18"/>
      <c r="H8" s="19" t="s">
        <v>107</v>
      </c>
    </row>
    <row r="9" spans="1:9" ht="18.649999999999999" customHeight="1" x14ac:dyDescent="0.35">
      <c r="B9" s="16">
        <v>6</v>
      </c>
      <c r="C9" s="17">
        <v>0.52777777777777779</v>
      </c>
      <c r="D9" s="17">
        <v>0.57291666666666663</v>
      </c>
      <c r="E9" s="17">
        <f t="shared" si="0"/>
        <v>0</v>
      </c>
      <c r="F9" s="17">
        <f>IF(OR(G9="U",G9="K",G9="F",G9="B"),'[1]Allgemeine Informationen'!$C$7,[1]Apr!D9-[1]Apr!C9-[1]Apr!E9)</f>
        <v>4.513888888888884E-2</v>
      </c>
      <c r="G9" s="18"/>
      <c r="H9" s="19" t="s">
        <v>105</v>
      </c>
    </row>
    <row r="10" spans="1:9" ht="18.649999999999999" customHeight="1" x14ac:dyDescent="0.35">
      <c r="B10" s="16">
        <v>7</v>
      </c>
      <c r="C10" s="17">
        <v>0.46527777777777773</v>
      </c>
      <c r="D10" s="17">
        <v>0.52430555555555558</v>
      </c>
      <c r="E10" s="17">
        <f t="shared" si="0"/>
        <v>0</v>
      </c>
      <c r="F10" s="17">
        <f>IF(OR(G10="U",G10="K",G10="F",G10="B"),'[1]Allgemeine Informationen'!$C$7,[1]Apr!D10-[1]Apr!C10-[1]Apr!E10)</f>
        <v>5.9027777777777846E-2</v>
      </c>
      <c r="G10" s="18"/>
      <c r="H10" s="19" t="s">
        <v>107</v>
      </c>
    </row>
    <row r="11" spans="1:9" ht="18.649999999999999" customHeight="1" x14ac:dyDescent="0.35">
      <c r="B11" s="16">
        <v>8</v>
      </c>
      <c r="C11" s="17">
        <v>0.4201388888888889</v>
      </c>
      <c r="D11" s="17">
        <v>0.50694444444444442</v>
      </c>
      <c r="E11" s="17">
        <f t="shared" si="0"/>
        <v>0</v>
      </c>
      <c r="F11" s="17">
        <f>IF(OR(G11="U",G11="K",G11="F",G11="B"),'[1]Allgemeine Informationen'!$C$7,[1]Apr!D11-[1]Apr!C11-[1]Apr!E11)</f>
        <v>8.6805555555555525E-2</v>
      </c>
      <c r="G11" s="18"/>
      <c r="H11" s="19" t="s">
        <v>106</v>
      </c>
    </row>
    <row r="12" spans="1:9" ht="18.649999999999999" customHeight="1" x14ac:dyDescent="0.35">
      <c r="B12" s="16">
        <v>9</v>
      </c>
      <c r="C12" s="17"/>
      <c r="D12" s="17"/>
      <c r="E12" s="17">
        <f t="shared" si="0"/>
        <v>0</v>
      </c>
      <c r="F12" s="17">
        <f>IF(OR(G12="U",G12="K",G12="F",G12="B"),'[1]Allgemeine Informationen'!$C$7,[1]Apr!D12-[1]Apr!C12-[1]Apr!E12)</f>
        <v>0</v>
      </c>
      <c r="G12" s="18"/>
      <c r="H12" s="19"/>
    </row>
    <row r="13" spans="1:9" ht="18.649999999999999" customHeight="1" x14ac:dyDescent="0.35">
      <c r="B13" s="16">
        <v>10</v>
      </c>
      <c r="C13" s="17"/>
      <c r="D13" s="17"/>
      <c r="E13" s="17">
        <f t="shared" si="0"/>
        <v>0</v>
      </c>
      <c r="F13" s="17">
        <f>IF(OR(G13="U",G13="K",G13="F",G13="B"),'[1]Allgemeine Informationen'!$C$7,[1]Apr!D13-[1]Apr!C13-[1]Apr!E13)</f>
        <v>0</v>
      </c>
      <c r="G13" s="18"/>
      <c r="H13" s="19"/>
    </row>
    <row r="14" spans="1:9" ht="18.649999999999999" customHeight="1" x14ac:dyDescent="0.35">
      <c r="B14" s="16">
        <v>11</v>
      </c>
      <c r="C14" s="17"/>
      <c r="D14" s="17"/>
      <c r="E14" s="17">
        <f t="shared" si="0"/>
        <v>0</v>
      </c>
      <c r="F14" s="17">
        <f>IF(OR(G14="U",G14="K",G14="F",G14="B"),'[1]Allgemeine Informationen'!$C$7,[1]Apr!D14-[1]Apr!C14-[1]Apr!E14)</f>
        <v>0</v>
      </c>
      <c r="G14" s="18"/>
      <c r="H14" s="19" t="s">
        <v>86</v>
      </c>
    </row>
    <row r="15" spans="1:9" ht="18.649999999999999" customHeight="1" x14ac:dyDescent="0.35">
      <c r="B15" s="16">
        <v>12</v>
      </c>
      <c r="C15" s="17"/>
      <c r="D15" s="17"/>
      <c r="E15" s="17">
        <f t="shared" si="0"/>
        <v>0</v>
      </c>
      <c r="F15" s="17">
        <f>IF(OR(G15="U",G15="K",G15="F",G15="B"),'[1]Allgemeine Informationen'!$C$7,[1]Apr!D15-[1]Apr!C15-[1]Apr!E15)</f>
        <v>0</v>
      </c>
      <c r="G15" s="18"/>
      <c r="H15" s="19" t="s">
        <v>86</v>
      </c>
    </row>
    <row r="16" spans="1:9" ht="18.649999999999999" customHeight="1" x14ac:dyDescent="0.35">
      <c r="B16" s="16">
        <v>13</v>
      </c>
      <c r="C16" s="17"/>
      <c r="D16" s="17"/>
      <c r="E16" s="17">
        <f t="shared" si="0"/>
        <v>0</v>
      </c>
      <c r="F16" s="17">
        <f>IF(OR(G16="U",G16="K",G16="F",G16="B"),'[1]Allgemeine Informationen'!$C$7,[1]Apr!D16-[1]Apr!C16-[1]Apr!E16)</f>
        <v>0</v>
      </c>
      <c r="G16" s="18"/>
      <c r="H16" s="19" t="s">
        <v>86</v>
      </c>
    </row>
    <row r="17" spans="2:8" ht="18.649999999999999" customHeight="1" x14ac:dyDescent="0.35">
      <c r="B17" s="16">
        <v>14</v>
      </c>
      <c r="C17" s="17">
        <v>0.73611111111111116</v>
      </c>
      <c r="D17" s="17">
        <v>0.81597222222222221</v>
      </c>
      <c r="E17" s="17">
        <f t="shared" si="0"/>
        <v>0</v>
      </c>
      <c r="F17" s="17">
        <f>IF(OR(G17="U",G17="K",G17="F",G17="B"),'[1]Allgemeine Informationen'!$C$7,[1]Apr!D17-[1]Apr!C17-[1]Apr!E17)</f>
        <v>7.9861111111111049E-2</v>
      </c>
      <c r="G17" s="18"/>
      <c r="H17" s="19" t="s">
        <v>108</v>
      </c>
    </row>
    <row r="18" spans="2:8" ht="18.649999999999999" customHeight="1" x14ac:dyDescent="0.35">
      <c r="B18" s="16">
        <v>15</v>
      </c>
      <c r="C18" s="17"/>
      <c r="D18" s="17"/>
      <c r="E18" s="17">
        <f t="shared" si="0"/>
        <v>0</v>
      </c>
      <c r="F18" s="17">
        <f>IF(OR(G18="U",G18="K",G18="F",G18="B"),'[1]Allgemeine Informationen'!$C$7,[1]Apr!D18-[1]Apr!C18-[1]Apr!E18)</f>
        <v>0.10833333333333332</v>
      </c>
      <c r="G18" s="18" t="s">
        <v>55</v>
      </c>
      <c r="H18" s="19"/>
    </row>
    <row r="19" spans="2:8" ht="18.649999999999999" customHeight="1" x14ac:dyDescent="0.35">
      <c r="B19" s="16">
        <v>16</v>
      </c>
      <c r="C19" s="17">
        <v>0.6875</v>
      </c>
      <c r="D19" s="17">
        <v>0.8125</v>
      </c>
      <c r="E19" s="17">
        <f t="shared" si="0"/>
        <v>0</v>
      </c>
      <c r="F19" s="17">
        <f>IF(OR(G19="U",G19="K",G19="F",G19="B"),'[1]Allgemeine Informationen'!$C$7,[1]Apr!D19-[1]Apr!C19-[1]Apr!E19)</f>
        <v>0.125</v>
      </c>
      <c r="G19" s="18"/>
      <c r="H19" s="19" t="s">
        <v>109</v>
      </c>
    </row>
    <row r="20" spans="2:8" ht="18.649999999999999" customHeight="1" x14ac:dyDescent="0.35">
      <c r="B20" s="16">
        <v>17</v>
      </c>
      <c r="C20" s="17"/>
      <c r="D20" s="17"/>
      <c r="E20" s="17">
        <f t="shared" si="0"/>
        <v>0</v>
      </c>
      <c r="F20" s="17">
        <f>IF(OR(G20="U",G20="K",G20="F",G20="B"),'[1]Allgemeine Informationen'!$C$7,[1]Apr!D20-[1]Apr!C20-[1]Apr!E20)</f>
        <v>0</v>
      </c>
      <c r="G20" s="18"/>
      <c r="H20" s="19"/>
    </row>
    <row r="21" spans="2:8" ht="18.649999999999999" customHeight="1" x14ac:dyDescent="0.35">
      <c r="B21" s="16">
        <v>18</v>
      </c>
      <c r="C21" s="17"/>
      <c r="D21" s="17"/>
      <c r="E21" s="17">
        <f t="shared" si="0"/>
        <v>0</v>
      </c>
      <c r="F21" s="17">
        <f>IF(OR(G21="U",G21="K",G21="F",G21="B"),'[1]Allgemeine Informationen'!$C$7,[1]Apr!D21-[1]Apr!C21-[1]Apr!E21)</f>
        <v>0.10833333333333332</v>
      </c>
      <c r="G21" s="18" t="s">
        <v>55</v>
      </c>
      <c r="H21" s="19"/>
    </row>
    <row r="22" spans="2:8" ht="18.649999999999999" customHeight="1" x14ac:dyDescent="0.35">
      <c r="B22" s="16">
        <v>19</v>
      </c>
      <c r="C22" s="17">
        <v>0.38541666666666669</v>
      </c>
      <c r="D22" s="17">
        <v>0.5</v>
      </c>
      <c r="E22" s="17">
        <f t="shared" si="0"/>
        <v>0</v>
      </c>
      <c r="F22" s="17">
        <f>IF(OR(G22="U",G22="K",G22="F",G22="B"),'[1]Allgemeine Informationen'!$C$7,[1]Apr!D22-[1]Apr!C22-[1]Apr!E22)</f>
        <v>0.11458333333333331</v>
      </c>
      <c r="G22" s="18"/>
      <c r="H22" s="19" t="s">
        <v>110</v>
      </c>
    </row>
    <row r="23" spans="2:8" ht="18.649999999999999" customHeight="1" x14ac:dyDescent="0.35">
      <c r="B23" s="16">
        <v>20</v>
      </c>
      <c r="C23" s="17">
        <v>0.75694444444444453</v>
      </c>
      <c r="D23" s="17">
        <v>0.8125</v>
      </c>
      <c r="E23" s="17">
        <f t="shared" si="0"/>
        <v>0</v>
      </c>
      <c r="F23" s="17">
        <f>IF(OR(G23="U",G23="K",G23="F",G23="B"),'[1]Allgemeine Informationen'!$C$7,[1]Apr!D23-[1]Apr!C23-[1]Apr!E23)</f>
        <v>5.5555555555555469E-2</v>
      </c>
      <c r="G23" s="18"/>
      <c r="H23" s="19" t="s">
        <v>111</v>
      </c>
    </row>
    <row r="24" spans="2:8" ht="18.649999999999999" customHeight="1" x14ac:dyDescent="0.35">
      <c r="B24" s="16">
        <v>21</v>
      </c>
      <c r="C24" s="17">
        <v>0.55902777777777779</v>
      </c>
      <c r="D24" s="17">
        <v>0.71527777777777779</v>
      </c>
      <c r="E24" s="17">
        <f t="shared" si="0"/>
        <v>0</v>
      </c>
      <c r="F24" s="17">
        <f>IF(OR(G24="U",G24="K",G24="F",G24="B"),'[1]Allgemeine Informationen'!$C$7,[1]Apr!D24-[1]Apr!C24-[1]Apr!E24)</f>
        <v>0.15625</v>
      </c>
      <c r="G24" s="18"/>
      <c r="H24" s="19" t="s">
        <v>112</v>
      </c>
    </row>
    <row r="25" spans="2:8" ht="18.649999999999999" customHeight="1" x14ac:dyDescent="0.35">
      <c r="B25" s="16">
        <v>22</v>
      </c>
      <c r="C25" s="17">
        <v>0.41666666666666669</v>
      </c>
      <c r="D25" s="17">
        <v>0.61458333333333337</v>
      </c>
      <c r="E25" s="17">
        <f t="shared" si="0"/>
        <v>0</v>
      </c>
      <c r="F25" s="17">
        <f>IF(OR(G25="U",G25="K",G25="F",G25="B"),'[1]Allgemeine Informationen'!$C$7,[1]Apr!D25-[1]Apr!C25-[1]Apr!E25)</f>
        <v>0.19791666666666669</v>
      </c>
      <c r="G25" s="18"/>
      <c r="H25" s="19" t="s">
        <v>112</v>
      </c>
    </row>
    <row r="26" spans="2:8" ht="18.649999999999999" customHeight="1" x14ac:dyDescent="0.35">
      <c r="B26" s="16">
        <v>23</v>
      </c>
      <c r="C26" s="17"/>
      <c r="D26" s="17"/>
      <c r="E26" s="17">
        <f t="shared" si="0"/>
        <v>0</v>
      </c>
      <c r="F26" s="17">
        <f>IF(OR(G26="U",G26="K",G26="F",G26="B"),'[1]Allgemeine Informationen'!$C$7,[1]Apr!D26-[1]Apr!C26-[1]Apr!E26)</f>
        <v>0</v>
      </c>
      <c r="G26" s="18"/>
      <c r="H26" s="19"/>
    </row>
    <row r="27" spans="2:8" ht="18.649999999999999" customHeight="1" x14ac:dyDescent="0.35">
      <c r="B27" s="16">
        <v>24</v>
      </c>
      <c r="C27" s="17"/>
      <c r="D27" s="17"/>
      <c r="E27" s="17">
        <f t="shared" si="0"/>
        <v>0</v>
      </c>
      <c r="F27" s="17">
        <f>IF(OR(G27="U",G27="K",G27="F",G27="B"),'[1]Allgemeine Informationen'!$C$7,[1]Apr!D27-[1]Apr!C27-[1]Apr!E27)</f>
        <v>0</v>
      </c>
      <c r="G27" s="18"/>
      <c r="H27" s="19"/>
    </row>
    <row r="28" spans="2:8" ht="18.649999999999999" customHeight="1" x14ac:dyDescent="0.35">
      <c r="B28" s="16">
        <v>25</v>
      </c>
      <c r="C28" s="17">
        <v>0.39583333333333331</v>
      </c>
      <c r="D28" s="17">
        <v>0.5625</v>
      </c>
      <c r="E28" s="17">
        <f t="shared" si="0"/>
        <v>0</v>
      </c>
      <c r="F28" s="17">
        <f>IF(OR(G28="U",G28="K",G28="F",G28="B"),'[1]Allgemeine Informationen'!$C$7,[1]Apr!D28-[1]Apr!C28-[1]Apr!E28)</f>
        <v>0.16666666666666669</v>
      </c>
      <c r="G28" s="18"/>
      <c r="H28" s="19" t="s">
        <v>113</v>
      </c>
    </row>
    <row r="29" spans="2:8" ht="18.649999999999999" customHeight="1" x14ac:dyDescent="0.35">
      <c r="B29" s="16">
        <v>26</v>
      </c>
      <c r="C29" s="17">
        <v>0.75</v>
      </c>
      <c r="D29" s="17">
        <v>0.80208333333333337</v>
      </c>
      <c r="E29" s="17">
        <f t="shared" si="0"/>
        <v>0</v>
      </c>
      <c r="F29" s="17">
        <f>IF(OR(G29="U",G29="K",G29="F",G29="B"),'[1]Allgemeine Informationen'!$C$7,[1]Apr!D29-[1]Apr!C29-[1]Apr!E29)</f>
        <v>5.208333333333337E-2</v>
      </c>
      <c r="G29" s="18"/>
      <c r="H29" s="19" t="s">
        <v>107</v>
      </c>
    </row>
    <row r="30" spans="2:8" ht="18.649999999999999" customHeight="1" x14ac:dyDescent="0.35">
      <c r="B30" s="16">
        <v>27</v>
      </c>
      <c r="C30" s="17">
        <v>0.58333333333333337</v>
      </c>
      <c r="D30" s="17">
        <v>0.64583333333333337</v>
      </c>
      <c r="E30" s="17">
        <f t="shared" si="0"/>
        <v>0</v>
      </c>
      <c r="F30" s="17">
        <f>IF(OR(G30="U",G30="K",G30="F",G30="B"),'[1]Allgemeine Informationen'!$C$7,[1]Apr!D30-[1]Apr!C30-[1]Apr!E30)</f>
        <v>6.25E-2</v>
      </c>
      <c r="G30" s="18"/>
      <c r="H30" s="19" t="s">
        <v>107</v>
      </c>
    </row>
    <row r="31" spans="2:8" ht="18.649999999999999" customHeight="1" x14ac:dyDescent="0.35">
      <c r="B31" s="16">
        <v>28</v>
      </c>
      <c r="C31" s="17">
        <v>0.4375</v>
      </c>
      <c r="D31" s="17">
        <v>0.64930555555555558</v>
      </c>
      <c r="E31" s="17">
        <f t="shared" si="0"/>
        <v>0</v>
      </c>
      <c r="F31" s="17">
        <f>IF(OR(G31="U",G31="K",G31="F",G31="B"),'[1]Allgemeine Informationen'!$C$7,[1]Apr!D31-[1]Apr!C31-[1]Apr!E31)</f>
        <v>0.21180555555555558</v>
      </c>
      <c r="G31" s="18"/>
      <c r="H31" s="19" t="s">
        <v>115</v>
      </c>
    </row>
    <row r="32" spans="2:8" ht="18.649999999999999" customHeight="1" x14ac:dyDescent="0.35">
      <c r="B32" s="16">
        <v>29</v>
      </c>
      <c r="C32" s="17">
        <v>0.3576388888888889</v>
      </c>
      <c r="D32" s="17">
        <v>0.3888888888888889</v>
      </c>
      <c r="E32" s="17">
        <f t="shared" si="0"/>
        <v>0</v>
      </c>
      <c r="F32" s="17">
        <f>IF(OR(G32="U",G32="K",G32="F",G32="B"),'[1]Allgemeine Informationen'!$C$7,[1]Apr!D32-[1]Apr!C32-[1]Apr!E32)</f>
        <v>3.125E-2</v>
      </c>
      <c r="G32" s="18"/>
      <c r="H32" s="19" t="s">
        <v>114</v>
      </c>
    </row>
    <row r="33" spans="1:8" ht="18.649999999999999" customHeight="1" x14ac:dyDescent="0.35">
      <c r="B33" s="16">
        <v>30</v>
      </c>
      <c r="C33" s="17"/>
      <c r="D33" s="17"/>
      <c r="E33" s="17">
        <f t="shared" si="0"/>
        <v>0</v>
      </c>
      <c r="F33" s="17">
        <f>IF(OR(G33="U",G33="K",G33="F",G33="B"),'[1]Allgemeine Informationen'!$C$7,[1]Apr!D33-[1]Apr!C33-[1]Apr!E33)</f>
        <v>0</v>
      </c>
      <c r="G33" s="18"/>
      <c r="H33" s="19"/>
    </row>
    <row r="34" spans="1:8" ht="18.649999999999999" customHeight="1" x14ac:dyDescent="0.35">
      <c r="B34" s="16">
        <v>31</v>
      </c>
      <c r="C34" s="17"/>
      <c r="D34" s="17"/>
      <c r="E34" s="17">
        <f t="shared" si="0"/>
        <v>0</v>
      </c>
      <c r="F34" s="17">
        <f>IF(OR(G34="U",G34="K",G34="F",G34="B"),'[1]Allgemeine Informationen'!$C$7,[1]Apr!D34-[1]Apr!C34-[1]Apr!E34)</f>
        <v>0</v>
      </c>
      <c r="G34" s="18"/>
      <c r="H34" s="19"/>
    </row>
    <row r="35" spans="1:8" ht="18.649999999999999" customHeight="1" x14ac:dyDescent="0.35">
      <c r="C35" s="52" t="s">
        <v>44</v>
      </c>
      <c r="D35" s="52"/>
      <c r="E35" s="52"/>
      <c r="F35" s="17">
        <f>SUM(F4:F34)</f>
        <v>1.8347222222222224</v>
      </c>
      <c r="G35" s="9">
        <f>COUNTIFS(G4:G34,"U")</f>
        <v>0</v>
      </c>
    </row>
    <row r="36" spans="1:8" ht="18.649999999999999" customHeight="1" x14ac:dyDescent="0.35">
      <c r="C36" s="49" t="s">
        <v>45</v>
      </c>
      <c r="D36" s="49"/>
      <c r="E36" s="49"/>
      <c r="F36" s="17">
        <f>'Allgemeine Informationen'!C7*'Allgemeine Informationen'!F10</f>
        <v>2.2749999999999999</v>
      </c>
    </row>
    <row r="37" spans="1:8" ht="18.649999999999999" customHeight="1" x14ac:dyDescent="0.35">
      <c r="C37" s="49" t="s">
        <v>46</v>
      </c>
      <c r="D37" s="49"/>
      <c r="E37" s="49"/>
      <c r="F37" s="17">
        <f>Mär!F38</f>
        <v>2.1298611111111119</v>
      </c>
    </row>
    <row r="38" spans="1:8" ht="18.649999999999999" customHeight="1" x14ac:dyDescent="0.35">
      <c r="C38" s="49" t="s">
        <v>47</v>
      </c>
      <c r="D38" s="49"/>
      <c r="E38" s="49"/>
      <c r="F38" s="17">
        <f>F35-F36+F37</f>
        <v>1.6895833333333343</v>
      </c>
    </row>
    <row r="39" spans="1:8" ht="18.649999999999999" customHeight="1" x14ac:dyDescent="0.35">
      <c r="A39" s="22" t="s">
        <v>48</v>
      </c>
      <c r="B39" s="23"/>
      <c r="C39" s="24"/>
    </row>
    <row r="40" spans="1:8" ht="18.649999999999999" customHeight="1" x14ac:dyDescent="0.35">
      <c r="A40" s="25" t="s">
        <v>49</v>
      </c>
      <c r="B40" s="9" t="s">
        <v>50</v>
      </c>
      <c r="C40" s="26" t="s">
        <v>51</v>
      </c>
    </row>
    <row r="41" spans="1:8" ht="18.649999999999999" customHeight="1" x14ac:dyDescent="0.35">
      <c r="A41" s="25" t="s">
        <v>52</v>
      </c>
      <c r="B41" s="9" t="s">
        <v>50</v>
      </c>
      <c r="C41" s="26" t="s">
        <v>53</v>
      </c>
      <c r="E41" s="50" t="s">
        <v>54</v>
      </c>
      <c r="F41" s="50"/>
      <c r="G41" s="50"/>
      <c r="H41" s="50"/>
    </row>
    <row r="42" spans="1:8" ht="18.649999999999999" customHeight="1" x14ac:dyDescent="0.35">
      <c r="A42" s="25" t="s">
        <v>55</v>
      </c>
      <c r="B42" s="9" t="s">
        <v>50</v>
      </c>
      <c r="C42" s="26" t="s">
        <v>56</v>
      </c>
    </row>
    <row r="43" spans="1:8" ht="18.649999999999999" customHeight="1" x14ac:dyDescent="0.35">
      <c r="A43" s="27" t="s">
        <v>57</v>
      </c>
      <c r="B43" s="28" t="s">
        <v>50</v>
      </c>
      <c r="C43" s="29" t="s">
        <v>58</v>
      </c>
      <c r="E43" s="50" t="s">
        <v>59</v>
      </c>
      <c r="F43" s="50"/>
      <c r="G43" s="50"/>
      <c r="H43" s="50"/>
    </row>
  </sheetData>
  <mergeCells count="8">
    <mergeCell ref="C38:E38"/>
    <mergeCell ref="E41:H41"/>
    <mergeCell ref="E43:H43"/>
    <mergeCell ref="C1:E1"/>
    <mergeCell ref="G1:H1"/>
    <mergeCell ref="C35:E35"/>
    <mergeCell ref="C36:E36"/>
    <mergeCell ref="C37:E37"/>
  </mergeCells>
  <pageMargins left="0.17708333333333301" right="0.30208333333333298" top="0.35416666666666702" bottom="0.33333333333333298" header="0.51180555555555496" footer="0.51180555555555496"/>
  <pageSetup paperSize="9" firstPageNumber="0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MK43"/>
  <sheetViews>
    <sheetView showGridLines="0" topLeftCell="A25" zoomScale="130" zoomScaleNormal="130" workbookViewId="0">
      <selection activeCell="H33" sqref="H33"/>
    </sheetView>
  </sheetViews>
  <sheetFormatPr baseColWidth="10" defaultColWidth="8.7265625" defaultRowHeight="14.5" x14ac:dyDescent="0.35"/>
  <cols>
    <col min="1" max="1" width="3.54296875" style="9" customWidth="1"/>
    <col min="2" max="2" width="8.453125" style="9" customWidth="1"/>
    <col min="3" max="5" width="11.54296875" style="9" customWidth="1"/>
    <col min="6" max="6" width="14.1796875" style="9" customWidth="1"/>
    <col min="7" max="7" width="12" style="9" customWidth="1"/>
    <col min="8" max="8" width="22.54296875" style="9" customWidth="1"/>
    <col min="9" max="9" width="2.54296875" style="9" customWidth="1"/>
    <col min="10" max="1025" width="11.453125" style="9"/>
  </cols>
  <sheetData>
    <row r="1" spans="1:9" s="12" customFormat="1" ht="18.649999999999999" customHeight="1" x14ac:dyDescent="0.35">
      <c r="A1" s="10"/>
      <c r="B1" s="11" t="s">
        <v>22</v>
      </c>
      <c r="C1" s="51" t="str">
        <f>'Allgemeine Informationen'!C3</f>
        <v>Amy Hubach</v>
      </c>
      <c r="D1" s="51"/>
      <c r="E1" s="51"/>
      <c r="F1" s="11" t="s">
        <v>23</v>
      </c>
      <c r="G1" s="51" t="str">
        <f>'Allgemeine Informationen'!C4</f>
        <v>Öffentlichkeitsarbeit</v>
      </c>
      <c r="H1" s="51"/>
      <c r="I1" s="10"/>
    </row>
    <row r="2" spans="1:9" ht="18.649999999999999" customHeight="1" x14ac:dyDescent="0.35">
      <c r="B2" s="13" t="s">
        <v>24</v>
      </c>
      <c r="C2" s="14" t="str">
        <f>'Allgemeine Informationen'!E11</f>
        <v>Mai</v>
      </c>
      <c r="D2" s="15"/>
      <c r="E2" s="15"/>
      <c r="G2" s="15"/>
      <c r="H2" s="15"/>
    </row>
    <row r="3" spans="1:9" ht="18.649999999999999" customHeight="1" x14ac:dyDescent="0.35">
      <c r="B3" s="16" t="s">
        <v>25</v>
      </c>
      <c r="C3" s="16" t="s">
        <v>26</v>
      </c>
      <c r="D3" s="16" t="s">
        <v>27</v>
      </c>
      <c r="E3" s="16" t="s">
        <v>28</v>
      </c>
      <c r="F3" s="16" t="s">
        <v>29</v>
      </c>
      <c r="G3" s="16" t="s">
        <v>30</v>
      </c>
      <c r="H3" s="16" t="s">
        <v>31</v>
      </c>
    </row>
    <row r="4" spans="1:9" ht="18.649999999999999" customHeight="1" x14ac:dyDescent="0.35">
      <c r="B4" s="16">
        <v>1</v>
      </c>
      <c r="C4" s="17"/>
      <c r="D4" s="17"/>
      <c r="E4" s="17">
        <f t="shared" ref="E4:E34" si="0">IF(D4-C4 &gt;= TIMEVALUE("9:01"), TIMEVALUE("0:45"), IF(D4-C4 &gt;= TIMEVALUE("6:01"), TIMEVALUE("0:30"), 0))</f>
        <v>0</v>
      </c>
      <c r="F4" s="17">
        <f>IF(OR(G4="U",G4="K",G4="F",G4="B"),'[1]Allgemeine Informationen'!$C$7,[1]Mai!D4-[1]Mai!C4-[1]Mai!E4)</f>
        <v>0</v>
      </c>
      <c r="G4" s="18"/>
      <c r="H4" s="19"/>
    </row>
    <row r="5" spans="1:9" ht="18.649999999999999" customHeight="1" x14ac:dyDescent="0.35">
      <c r="B5" s="16">
        <v>2</v>
      </c>
      <c r="C5" s="17">
        <v>0.375</v>
      </c>
      <c r="D5" s="17">
        <v>0.4826388888888889</v>
      </c>
      <c r="E5" s="17">
        <f t="shared" si="0"/>
        <v>0</v>
      </c>
      <c r="F5" s="17">
        <f>IF(OR(G5="U",G5="K",G5="F",G5="B"),'[1]Allgemeine Informationen'!$C$7,[1]Mai!D5-[1]Mai!C5-[1]Mai!E5)</f>
        <v>0.1076388888888889</v>
      </c>
      <c r="H5" s="19" t="s">
        <v>116</v>
      </c>
    </row>
    <row r="6" spans="1:9" ht="18.649999999999999" customHeight="1" x14ac:dyDescent="0.35">
      <c r="B6" s="16">
        <v>3</v>
      </c>
      <c r="C6" s="17">
        <v>0.42708333333333331</v>
      </c>
      <c r="D6" s="17">
        <v>0.52083333333333337</v>
      </c>
      <c r="E6" s="17">
        <f t="shared" si="0"/>
        <v>0</v>
      </c>
      <c r="F6" s="17">
        <f>IF(OR(G6="U",G6="K",G6="F",G6="B"),'[1]Allgemeine Informationen'!$C$7,[1]Mai!D6-[1]Mai!C6-[1]Mai!E6)</f>
        <v>9.3750000000000056E-2</v>
      </c>
      <c r="G6" s="18"/>
      <c r="H6" s="19" t="s">
        <v>117</v>
      </c>
    </row>
    <row r="7" spans="1:9" ht="18.649999999999999" customHeight="1" x14ac:dyDescent="0.35">
      <c r="B7" s="16">
        <v>4</v>
      </c>
      <c r="C7" s="17">
        <v>0.3576388888888889</v>
      </c>
      <c r="D7" s="17">
        <v>0.65277777777777779</v>
      </c>
      <c r="E7" s="17">
        <v>0.23611111111111113</v>
      </c>
      <c r="F7" s="17">
        <f>IF(OR(G7="U",G7="K",G7="F",G7="B"),'[1]Allgemeine Informationen'!$C$7,[1]Mai!D7-[1]Mai!C7-[1]Mai!E7)</f>
        <v>5.9027777777777762E-2</v>
      </c>
      <c r="G7" s="18"/>
      <c r="H7" s="19" t="s">
        <v>118</v>
      </c>
    </row>
    <row r="8" spans="1:9" ht="18.649999999999999" customHeight="1" x14ac:dyDescent="0.35">
      <c r="B8" s="16">
        <v>5</v>
      </c>
      <c r="C8" s="17">
        <v>0.35416666666666669</v>
      </c>
      <c r="D8" s="17">
        <v>0.44444444444444442</v>
      </c>
      <c r="E8" s="17">
        <f t="shared" si="0"/>
        <v>0</v>
      </c>
      <c r="F8" s="17">
        <f>IF(OR(G8="U",G8="K",G8="F",G8="B"),'[1]Allgemeine Informationen'!$C$7,[1]Mai!D8-[1]Mai!C8-[1]Mai!E8)</f>
        <v>9.0277777777777735E-2</v>
      </c>
      <c r="G8" s="18"/>
      <c r="H8" s="19" t="s">
        <v>119</v>
      </c>
    </row>
    <row r="9" spans="1:9" ht="18.649999999999999" customHeight="1" x14ac:dyDescent="0.35">
      <c r="B9" s="16">
        <v>6</v>
      </c>
      <c r="C9" s="17">
        <v>0.3888888888888889</v>
      </c>
      <c r="D9" s="17">
        <v>0.78125</v>
      </c>
      <c r="E9" s="17">
        <v>0.3298611111111111</v>
      </c>
      <c r="F9" s="17">
        <f>IF(OR(G9="U",G9="K",G9="F",G9="B"),'[1]Allgemeine Informationen'!$C$7,[1]Mai!D9-[1]Mai!C9-[1]Mai!E9)</f>
        <v>6.25E-2</v>
      </c>
      <c r="G9" s="18"/>
      <c r="H9" s="19" t="s">
        <v>120</v>
      </c>
    </row>
    <row r="10" spans="1:9" ht="18.649999999999999" customHeight="1" x14ac:dyDescent="0.35">
      <c r="B10" s="16">
        <v>7</v>
      </c>
      <c r="C10" s="17"/>
      <c r="D10" s="17"/>
      <c r="E10" s="17">
        <f t="shared" si="0"/>
        <v>0</v>
      </c>
      <c r="F10" s="17">
        <f>IF(OR(G10="U",G10="K",G10="F",G10="B"),'[1]Allgemeine Informationen'!$C$7,[1]Mai!D10-[1]Mai!C10-[1]Mai!E10)</f>
        <v>0</v>
      </c>
      <c r="G10" s="18"/>
      <c r="H10" s="19"/>
    </row>
    <row r="11" spans="1:9" ht="18.649999999999999" customHeight="1" x14ac:dyDescent="0.35">
      <c r="B11" s="16">
        <v>8</v>
      </c>
      <c r="C11" s="17"/>
      <c r="D11" s="17"/>
      <c r="E11" s="17">
        <f t="shared" si="0"/>
        <v>0</v>
      </c>
      <c r="F11" s="17">
        <f>IF(OR(G11="U",G11="K",G11="F",G11="B"),'[1]Allgemeine Informationen'!$C$7,[1]Mai!D11-[1]Mai!C11-[1]Mai!E11)</f>
        <v>0</v>
      </c>
      <c r="G11" s="18"/>
      <c r="H11" s="19"/>
    </row>
    <row r="12" spans="1:9" ht="18.649999999999999" customHeight="1" x14ac:dyDescent="0.35">
      <c r="B12" s="16">
        <v>9</v>
      </c>
      <c r="C12" s="17">
        <v>0.38194444444444442</v>
      </c>
      <c r="D12" s="17">
        <v>0.53125</v>
      </c>
      <c r="E12" s="17">
        <v>3.8194444444444441E-2</v>
      </c>
      <c r="F12" s="17">
        <f>IF(OR(G12="U",G12="K",G12="F",G12="B"),'[1]Allgemeine Informationen'!$C$7,[1]Mai!D12-[1]Mai!C12-[1]Mai!E12)</f>
        <v>0.11111111111111113</v>
      </c>
      <c r="G12" s="18"/>
      <c r="H12" s="19" t="s">
        <v>123</v>
      </c>
    </row>
    <row r="13" spans="1:9" ht="18.649999999999999" customHeight="1" x14ac:dyDescent="0.35">
      <c r="B13" s="16">
        <v>10</v>
      </c>
      <c r="C13" s="17">
        <v>0.54166666666666663</v>
      </c>
      <c r="D13" s="17">
        <v>0.59375</v>
      </c>
      <c r="E13" s="17">
        <f t="shared" si="0"/>
        <v>0</v>
      </c>
      <c r="F13" s="17">
        <f>IF(OR(G13="U",G13="K",G13="F",G13="B"),'[1]Allgemeine Informationen'!$C$7,[1]Mai!D13-[1]Mai!C13-[1]Mai!E13)</f>
        <v>5.208333333333337E-2</v>
      </c>
      <c r="G13" s="18"/>
      <c r="H13" s="19" t="s">
        <v>121</v>
      </c>
    </row>
    <row r="14" spans="1:9" ht="18.649999999999999" customHeight="1" x14ac:dyDescent="0.35">
      <c r="B14" s="16">
        <v>11</v>
      </c>
      <c r="C14" s="17">
        <v>0.62847222222222221</v>
      </c>
      <c r="D14" s="17">
        <v>0.72916666666666663</v>
      </c>
      <c r="E14" s="17">
        <f t="shared" si="0"/>
        <v>0</v>
      </c>
      <c r="F14" s="17">
        <f>IF(OR(G14="U",G14="K",G14="F",G14="B"),'[1]Allgemeine Informationen'!$C$7,[1]Mai!D14-[1]Mai!C14-[1]Mai!E14)</f>
        <v>0.10069444444444442</v>
      </c>
      <c r="G14" s="18"/>
      <c r="H14" s="19" t="s">
        <v>122</v>
      </c>
    </row>
    <row r="15" spans="1:9" ht="18.649999999999999" customHeight="1" x14ac:dyDescent="0.35">
      <c r="B15" s="16">
        <v>12</v>
      </c>
      <c r="C15" s="17"/>
      <c r="D15" s="17"/>
      <c r="E15" s="17">
        <f t="shared" si="0"/>
        <v>0</v>
      </c>
      <c r="F15" s="17">
        <f>IF(OR(G15="U",G15="K",G15="F",G15="B"),'[1]Allgemeine Informationen'!$C$7,[1]Mai!D15-[1]Mai!C15-[1]Mai!E15)</f>
        <v>0</v>
      </c>
      <c r="G15" s="18"/>
      <c r="H15" s="19" t="s">
        <v>86</v>
      </c>
    </row>
    <row r="16" spans="1:9" ht="18.649999999999999" customHeight="1" x14ac:dyDescent="0.35">
      <c r="B16" s="16">
        <v>13</v>
      </c>
      <c r="C16" s="17">
        <v>0.70833333333333337</v>
      </c>
      <c r="D16" s="17">
        <v>0.88888888888888884</v>
      </c>
      <c r="E16" s="17">
        <v>8.3333333333333329E-2</v>
      </c>
      <c r="F16" s="17">
        <f>IF(OR(G16="U",G16="K",G16="F",G16="B"),'[1]Allgemeine Informationen'!$C$7,[1]Mai!D16-[1]Mai!C16-[1]Mai!E16)</f>
        <v>9.722222222222214E-2</v>
      </c>
      <c r="G16" s="18"/>
      <c r="H16" s="19" t="s">
        <v>114</v>
      </c>
    </row>
    <row r="17" spans="2:8" ht="18.649999999999999" customHeight="1" x14ac:dyDescent="0.35">
      <c r="B17" s="16">
        <v>14</v>
      </c>
      <c r="C17" s="17"/>
      <c r="D17" s="17"/>
      <c r="E17" s="17">
        <f t="shared" si="0"/>
        <v>0</v>
      </c>
      <c r="F17" s="17">
        <f>IF(OR(G17="U",G17="K",G17="F",G17="B"),'[1]Allgemeine Informationen'!$C$7,[1]Mai!D17-[1]Mai!C17-[1]Mai!E17)</f>
        <v>0</v>
      </c>
      <c r="G17" s="18"/>
      <c r="H17" s="19"/>
    </row>
    <row r="18" spans="2:8" ht="18.649999999999999" customHeight="1" x14ac:dyDescent="0.35">
      <c r="B18" s="16">
        <v>15</v>
      </c>
      <c r="C18" s="17"/>
      <c r="D18" s="17"/>
      <c r="E18" s="17">
        <f t="shared" si="0"/>
        <v>0</v>
      </c>
      <c r="F18" s="17">
        <f>IF(OR(G18="U",G18="K",G18="F",G18="B"),'[1]Allgemeine Informationen'!$C$7,[1]Mai!D18-[1]Mai!C18-[1]Mai!E18)</f>
        <v>0</v>
      </c>
      <c r="G18" s="18"/>
      <c r="H18" s="19"/>
    </row>
    <row r="19" spans="2:8" ht="18.649999999999999" customHeight="1" x14ac:dyDescent="0.35">
      <c r="B19" s="16">
        <v>16</v>
      </c>
      <c r="C19" s="17">
        <v>0.46875</v>
      </c>
      <c r="D19" s="17">
        <v>0.53819444444444442</v>
      </c>
      <c r="E19" s="17">
        <f t="shared" si="0"/>
        <v>0</v>
      </c>
      <c r="F19" s="17">
        <f>IF(OR(G19="U",G19="K",G19="F",G19="B"),'[1]Allgemeine Informationen'!$C$7,[1]Mai!D19-[1]Mai!C19-[1]Mai!E19)</f>
        <v>6.944444444444442E-2</v>
      </c>
      <c r="G19" s="18"/>
      <c r="H19" s="19" t="s">
        <v>124</v>
      </c>
    </row>
    <row r="20" spans="2:8" ht="18.649999999999999" customHeight="1" x14ac:dyDescent="0.35">
      <c r="B20" s="16">
        <v>17</v>
      </c>
      <c r="C20" s="17">
        <v>0.56944444444444442</v>
      </c>
      <c r="D20" s="17">
        <v>0.58333333333333337</v>
      </c>
      <c r="E20" s="17">
        <f t="shared" si="0"/>
        <v>0</v>
      </c>
      <c r="F20" s="17">
        <f>IF(OR(G20="U",G20="K",G20="F",G20="B"),'[1]Allgemeine Informationen'!$C$7,[1]Mai!D20-[1]Mai!C20-[1]Mai!E20)</f>
        <v>1.3888888888888951E-2</v>
      </c>
      <c r="G20" s="18"/>
      <c r="H20" s="19" t="s">
        <v>74</v>
      </c>
    </row>
    <row r="21" spans="2:8" ht="18.649999999999999" customHeight="1" x14ac:dyDescent="0.35">
      <c r="B21" s="16">
        <v>18</v>
      </c>
      <c r="C21" s="17">
        <v>0.33333333333333331</v>
      </c>
      <c r="D21" s="17">
        <v>0.63194444444444442</v>
      </c>
      <c r="E21" s="17">
        <v>0.21875</v>
      </c>
      <c r="F21" s="17">
        <f>IF(OR(G21="U",G21="K",G21="F",G21="B"),'[1]Allgemeine Informationen'!$C$7,[1]Mai!D21-[1]Mai!C21-[1]Mai!E21)</f>
        <v>7.9861111111111105E-2</v>
      </c>
      <c r="G21" s="18"/>
      <c r="H21" s="19" t="s">
        <v>125</v>
      </c>
    </row>
    <row r="22" spans="2:8" ht="18.649999999999999" customHeight="1" x14ac:dyDescent="0.35">
      <c r="B22" s="16">
        <v>19</v>
      </c>
      <c r="C22" s="17">
        <v>0.37152777777777773</v>
      </c>
      <c r="D22" s="17">
        <v>0.42708333333333331</v>
      </c>
      <c r="E22" s="17">
        <f t="shared" si="0"/>
        <v>0</v>
      </c>
      <c r="F22" s="17">
        <f>IF(OR(G22="U",G22="K",G22="F",G22="B"),'[1]Allgemeine Informationen'!$C$7,[1]Mai!D22-[1]Mai!C22-[1]Mai!E22)</f>
        <v>5.555555555555558E-2</v>
      </c>
      <c r="G22" s="18"/>
      <c r="H22" s="19" t="s">
        <v>125</v>
      </c>
    </row>
    <row r="23" spans="2:8" ht="18.649999999999999" customHeight="1" x14ac:dyDescent="0.35">
      <c r="B23" s="16">
        <v>20</v>
      </c>
      <c r="C23" s="17"/>
      <c r="D23" s="17"/>
      <c r="E23" s="17">
        <f t="shared" si="0"/>
        <v>0</v>
      </c>
      <c r="F23" s="17">
        <f>IF(OR(G23="U",G23="K",G23="F",G23="B"),'[1]Allgemeine Informationen'!$C$7,[1]Mai!D23-[1]Mai!C23-[1]Mai!E23)</f>
        <v>0</v>
      </c>
      <c r="G23" s="18"/>
      <c r="H23" s="19" t="s">
        <v>86</v>
      </c>
    </row>
    <row r="24" spans="2:8" ht="18.649999999999999" customHeight="1" x14ac:dyDescent="0.35">
      <c r="B24" s="16">
        <v>21</v>
      </c>
      <c r="C24" s="17"/>
      <c r="D24" s="17"/>
      <c r="E24" s="17">
        <f t="shared" si="0"/>
        <v>0</v>
      </c>
      <c r="F24" s="17">
        <f>IF(OR(G24="U",G24="K",G24="F",G24="B"),'[1]Allgemeine Informationen'!$C$7,[1]Mai!D24-[1]Mai!C24-[1]Mai!E24)</f>
        <v>0</v>
      </c>
      <c r="G24" s="18"/>
      <c r="H24" s="19"/>
    </row>
    <row r="25" spans="2:8" ht="18.649999999999999" customHeight="1" x14ac:dyDescent="0.35">
      <c r="B25" s="16">
        <v>22</v>
      </c>
      <c r="C25" s="17"/>
      <c r="D25" s="17"/>
      <c r="E25" s="17">
        <f t="shared" si="0"/>
        <v>0</v>
      </c>
      <c r="F25" s="17">
        <f>IF(OR(G25="U",G25="K",G25="F",G25="B"),'[1]Allgemeine Informationen'!$C$7,[1]Mai!D25-[1]Mai!C25-[1]Mai!E25)</f>
        <v>0</v>
      </c>
      <c r="G25" s="18"/>
      <c r="H25" s="19"/>
    </row>
    <row r="26" spans="2:8" ht="18.649999999999999" customHeight="1" x14ac:dyDescent="0.35">
      <c r="B26" s="16">
        <v>23</v>
      </c>
      <c r="C26" s="17">
        <v>0.43055555555555558</v>
      </c>
      <c r="D26" s="17">
        <v>0.56597222222222221</v>
      </c>
      <c r="E26" s="17">
        <v>3.4722222222222224E-2</v>
      </c>
      <c r="F26" s="17">
        <f>IF(OR(G26="U",G26="K",G26="F",G26="B"),'[1]Allgemeine Informationen'!$C$7,[1]Mai!D26-[1]Mai!C26-[1]Mai!E26)</f>
        <v>0.10069444444444441</v>
      </c>
      <c r="G26" s="18"/>
      <c r="H26" s="19" t="s">
        <v>126</v>
      </c>
    </row>
    <row r="27" spans="2:8" ht="18.649999999999999" customHeight="1" x14ac:dyDescent="0.35">
      <c r="B27" s="16">
        <v>24</v>
      </c>
      <c r="C27" s="17">
        <v>0.43402777777777773</v>
      </c>
      <c r="D27" s="17">
        <v>0.52777777777777779</v>
      </c>
      <c r="E27" s="17">
        <f t="shared" si="0"/>
        <v>0</v>
      </c>
      <c r="F27" s="17">
        <f>IF(OR(G27="U",G27="K",G27="F",G27="B"),'[1]Allgemeine Informationen'!$C$7,[1]Mai!D27-[1]Mai!C27-[1]Mai!E27)</f>
        <v>9.3750000000000056E-2</v>
      </c>
      <c r="G27" s="18"/>
      <c r="H27" s="19" t="s">
        <v>128</v>
      </c>
    </row>
    <row r="28" spans="2:8" ht="18.649999999999999" customHeight="1" x14ac:dyDescent="0.35">
      <c r="B28" s="16">
        <v>25</v>
      </c>
      <c r="C28" s="17">
        <v>0.5</v>
      </c>
      <c r="D28" s="17">
        <v>0.64930555555555558</v>
      </c>
      <c r="E28" s="17">
        <v>7.6388888888888895E-2</v>
      </c>
      <c r="F28" s="17">
        <f>IF(OR(G28="U",G28="K",G28="F",G28="B"),'[1]Allgemeine Informationen'!$C$7,[1]Mai!D28-[1]Mai!C28-[1]Mai!E28)</f>
        <v>7.2916666666666685E-2</v>
      </c>
      <c r="G28" s="18"/>
      <c r="H28" s="19" t="s">
        <v>118</v>
      </c>
    </row>
    <row r="29" spans="2:8" ht="18.649999999999999" customHeight="1" x14ac:dyDescent="0.35">
      <c r="B29" s="16">
        <v>26</v>
      </c>
      <c r="C29" s="17">
        <v>0.35416666666666669</v>
      </c>
      <c r="D29" s="17">
        <v>0.40625</v>
      </c>
      <c r="E29" s="17">
        <f t="shared" si="0"/>
        <v>0</v>
      </c>
      <c r="F29" s="17">
        <f>IF(OR(G29="U",G29="K",G29="F",G29="B"),'[1]Allgemeine Informationen'!$C$7,[1]Mai!D29-[1]Mai!C29-[1]Mai!E29)</f>
        <v>5.2083333333333315E-2</v>
      </c>
      <c r="G29" s="18"/>
      <c r="H29" s="19" t="s">
        <v>127</v>
      </c>
    </row>
    <row r="30" spans="2:8" ht="18.649999999999999" customHeight="1" x14ac:dyDescent="0.35">
      <c r="B30" s="16">
        <v>27</v>
      </c>
      <c r="C30" s="17"/>
      <c r="D30" s="17"/>
      <c r="E30" s="17">
        <f t="shared" si="0"/>
        <v>0</v>
      </c>
      <c r="F30" s="17">
        <f>IF(OR(G30="U",G30="K",G30="F",G30="B"),'[1]Allgemeine Informationen'!$C$7,[1]Mai!D30-[1]Mai!C30-[1]Mai!E30)</f>
        <v>0</v>
      </c>
      <c r="G30" s="18"/>
      <c r="H30" s="19" t="s">
        <v>86</v>
      </c>
    </row>
    <row r="31" spans="2:8" ht="18.649999999999999" customHeight="1" x14ac:dyDescent="0.35">
      <c r="B31" s="16">
        <v>28</v>
      </c>
      <c r="C31" s="17"/>
      <c r="D31" s="17"/>
      <c r="E31" s="17">
        <f t="shared" si="0"/>
        <v>0</v>
      </c>
      <c r="F31" s="17">
        <f>IF(OR(G31="U",G31="K",G31="F",G31="B"),'[1]Allgemeine Informationen'!$C$7,[1]Mai!D31-[1]Mai!C31-[1]Mai!E31)</f>
        <v>0</v>
      </c>
      <c r="G31" s="18"/>
      <c r="H31" s="19"/>
    </row>
    <row r="32" spans="2:8" ht="18.649999999999999" customHeight="1" x14ac:dyDescent="0.35">
      <c r="B32" s="16">
        <v>29</v>
      </c>
      <c r="C32" s="17"/>
      <c r="D32" s="17"/>
      <c r="E32" s="17">
        <f t="shared" si="0"/>
        <v>0</v>
      </c>
      <c r="F32" s="17">
        <f>IF(OR(G32="U",G32="K",G32="F",G32="B"),'[1]Allgemeine Informationen'!$C$7,[1]Mai!D32-[1]Mai!C32-[1]Mai!E32)</f>
        <v>0</v>
      </c>
      <c r="G32" s="18"/>
      <c r="H32" s="19"/>
    </row>
    <row r="33" spans="1:8" ht="18.649999999999999" customHeight="1" x14ac:dyDescent="0.35">
      <c r="B33" s="16">
        <v>30</v>
      </c>
      <c r="C33" s="17"/>
      <c r="D33" s="17"/>
      <c r="E33" s="17">
        <f t="shared" si="0"/>
        <v>0</v>
      </c>
      <c r="F33" s="17">
        <f>IF(OR(G33="U",G33="K",G33="F",G33="B"),'[1]Allgemeine Informationen'!$C$7,[1]Mai!D33-[1]Mai!C33-[1]Mai!E33)</f>
        <v>0.10833333333333332</v>
      </c>
      <c r="G33" s="18" t="s">
        <v>49</v>
      </c>
      <c r="H33" s="19"/>
    </row>
    <row r="34" spans="1:8" ht="18.649999999999999" customHeight="1" x14ac:dyDescent="0.35">
      <c r="B34" s="16">
        <v>31</v>
      </c>
      <c r="C34" s="17"/>
      <c r="D34" s="17"/>
      <c r="E34" s="17">
        <f t="shared" si="0"/>
        <v>0</v>
      </c>
      <c r="F34" s="17">
        <f>IF(OR(G34="U",G34="K",G34="F",G34="B"),'[1]Allgemeine Informationen'!$C$7,[1]Mai!D34-[1]Mai!C34-[1]Mai!E34)</f>
        <v>0.10833333333333332</v>
      </c>
      <c r="G34" s="18" t="s">
        <v>49</v>
      </c>
      <c r="H34" s="19"/>
    </row>
    <row r="35" spans="1:8" ht="18.649999999999999" customHeight="1" x14ac:dyDescent="0.35">
      <c r="C35" s="52" t="s">
        <v>44</v>
      </c>
      <c r="D35" s="52"/>
      <c r="E35" s="52"/>
      <c r="F35" s="17">
        <f>SUM(F4:F34)</f>
        <v>1.5291666666666668</v>
      </c>
      <c r="G35" s="9">
        <f>COUNTIFS(G4:G34,"U")</f>
        <v>2</v>
      </c>
    </row>
    <row r="36" spans="1:8" ht="18.649999999999999" customHeight="1" x14ac:dyDescent="0.35">
      <c r="C36" s="49" t="s">
        <v>45</v>
      </c>
      <c r="D36" s="49"/>
      <c r="E36" s="49"/>
      <c r="F36" s="17">
        <f>'Allgemeine Informationen'!C7*'Allgemeine Informationen'!F11</f>
        <v>2.3833333333333333</v>
      </c>
    </row>
    <row r="37" spans="1:8" ht="18.649999999999999" customHeight="1" x14ac:dyDescent="0.35">
      <c r="C37" s="49" t="s">
        <v>46</v>
      </c>
      <c r="D37" s="49"/>
      <c r="E37" s="49"/>
      <c r="F37" s="17">
        <f>Apr!F38</f>
        <v>1.6895833333333343</v>
      </c>
    </row>
    <row r="38" spans="1:8" ht="18.649999999999999" customHeight="1" x14ac:dyDescent="0.35">
      <c r="C38" s="49" t="s">
        <v>47</v>
      </c>
      <c r="D38" s="49"/>
      <c r="E38" s="49"/>
      <c r="F38" s="17">
        <f>F35-F36+F37</f>
        <v>0.83541666666666781</v>
      </c>
    </row>
    <row r="39" spans="1:8" ht="18.649999999999999" customHeight="1" x14ac:dyDescent="0.35">
      <c r="A39" s="22" t="s">
        <v>48</v>
      </c>
      <c r="B39" s="23"/>
      <c r="C39" s="24"/>
    </row>
    <row r="40" spans="1:8" ht="18.649999999999999" customHeight="1" x14ac:dyDescent="0.35">
      <c r="A40" s="25" t="s">
        <v>49</v>
      </c>
      <c r="B40" s="9" t="s">
        <v>50</v>
      </c>
      <c r="C40" s="26" t="s">
        <v>51</v>
      </c>
    </row>
    <row r="41" spans="1:8" ht="18.649999999999999" customHeight="1" x14ac:dyDescent="0.35">
      <c r="A41" s="25" t="s">
        <v>52</v>
      </c>
      <c r="B41" s="9" t="s">
        <v>50</v>
      </c>
      <c r="C41" s="26" t="s">
        <v>53</v>
      </c>
      <c r="E41" s="50" t="s">
        <v>54</v>
      </c>
      <c r="F41" s="50"/>
      <c r="G41" s="50"/>
      <c r="H41" s="50"/>
    </row>
    <row r="42" spans="1:8" ht="18.649999999999999" customHeight="1" x14ac:dyDescent="0.35">
      <c r="A42" s="25" t="s">
        <v>55</v>
      </c>
      <c r="B42" s="9" t="s">
        <v>50</v>
      </c>
      <c r="C42" s="26" t="s">
        <v>56</v>
      </c>
    </row>
    <row r="43" spans="1:8" ht="18.649999999999999" customHeight="1" x14ac:dyDescent="0.35">
      <c r="A43" s="27" t="s">
        <v>57</v>
      </c>
      <c r="B43" s="28" t="s">
        <v>50</v>
      </c>
      <c r="C43" s="29" t="s">
        <v>58</v>
      </c>
      <c r="E43" s="50" t="s">
        <v>59</v>
      </c>
      <c r="F43" s="50"/>
      <c r="G43" s="50"/>
      <c r="H43" s="50"/>
    </row>
  </sheetData>
  <mergeCells count="8">
    <mergeCell ref="C38:E38"/>
    <mergeCell ref="E41:H41"/>
    <mergeCell ref="E43:H43"/>
    <mergeCell ref="C1:E1"/>
    <mergeCell ref="G1:H1"/>
    <mergeCell ref="C35:E35"/>
    <mergeCell ref="C36:E36"/>
    <mergeCell ref="C37:E37"/>
  </mergeCells>
  <pageMargins left="0.17708333333333301" right="0.30208333333333298" top="0.35416666666666702" bottom="0.33333333333333298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10</vt:i4>
      </vt:variant>
    </vt:vector>
  </HeadingPairs>
  <TitlesOfParts>
    <vt:vector size="10" baseType="lpstr">
      <vt:lpstr>Allgemeine Informationen</vt:lpstr>
      <vt:lpstr>Okt</vt:lpstr>
      <vt:lpstr>Nov</vt:lpstr>
      <vt:lpstr>Dez</vt:lpstr>
      <vt:lpstr>Jan</vt:lpstr>
      <vt:lpstr>Feb</vt:lpstr>
      <vt:lpstr>Mär</vt:lpstr>
      <vt:lpstr>Apr</vt:lpstr>
      <vt:lpstr>Mai</vt:lpstr>
      <vt:lpstr>Jun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Johnny Schwausch</dc:creator>
  <cp:keywords/>
  <dc:description/>
  <cp:lastModifiedBy>Amy ['e​ɪm​ɪ]</cp:lastModifiedBy>
  <cp:revision>2</cp:revision>
  <dcterms:created xsi:type="dcterms:W3CDTF">2020-01-13T09:57:57Z</dcterms:created>
  <dcterms:modified xsi:type="dcterms:W3CDTF">2022-06-20T16:04:33Z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