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4b2943fdd1ddbae/Dokumente/Politik und Gremien/Studierendenparlament/Studierendenparlament 22_23/9. Sitzung 22_23/"/>
    </mc:Choice>
  </mc:AlternateContent>
  <xr:revisionPtr revIDLastSave="0" documentId="8_{533AA735-0474-4EF0-93EE-60DC7AA6696C}" xr6:coauthVersionLast="47" xr6:coauthVersionMax="47" xr10:uidLastSave="{00000000-0000-0000-0000-000000000000}"/>
  <bookViews>
    <workbookView xWindow="6045" yWindow="2775" windowWidth="21600" windowHeight="11295" xr2:uid="{8E88FA5C-F764-4739-9D9A-F1051ADCD781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9" i="1" l="1"/>
  <c r="B37" i="1"/>
  <c r="B36" i="1"/>
  <c r="B32" i="1"/>
  <c r="B26" i="1"/>
  <c r="B31" i="1"/>
  <c r="B21" i="1"/>
  <c r="B18" i="1"/>
  <c r="B6" i="1"/>
  <c r="B8" i="1" s="1"/>
  <c r="B11" i="1" l="1"/>
</calcChain>
</file>

<file path=xl/sharedStrings.xml><?xml version="1.0" encoding="utf-8"?>
<sst xmlns="http://schemas.openxmlformats.org/spreadsheetml/2006/main" count="36" uniqueCount="36">
  <si>
    <t>Finanzplan ARCHAEOworks und ARCHAEOskills</t>
  </si>
  <si>
    <t>Einnahmen</t>
  </si>
  <si>
    <t>Sponsoring</t>
  </si>
  <si>
    <t>Werbeeinnahmen</t>
  </si>
  <si>
    <t>Messe- und Seminarbeiträge</t>
  </si>
  <si>
    <t>Gesamteinnahmen</t>
  </si>
  <si>
    <t>Ausgaben</t>
  </si>
  <si>
    <t>Räumlichkeiten</t>
  </si>
  <si>
    <t>Werbematerialien</t>
  </si>
  <si>
    <t>Tagungsmaterialien</t>
  </si>
  <si>
    <t>Programmheft</t>
  </si>
  <si>
    <t>Workshopleitende</t>
  </si>
  <si>
    <t>Workshopmaterialien</t>
  </si>
  <si>
    <t>Reisekosten</t>
  </si>
  <si>
    <t>Hotelkosten</t>
  </si>
  <si>
    <t>https://orakel.com/de-de/produkte/detail/lanyards/bedruckt?options%5BPERSONALISATION%5D=Bedruckt&amp;options%5BDETAIL_PERSONALISATION%5D=Vollfarbig%20bedruckt&amp;options%5BMATERIAL%5D=Satin&amp;options%5BSIZE%5D=15%20mm</t>
  </si>
  <si>
    <t>Schlüsselbänder 500 Stk.</t>
  </si>
  <si>
    <t>Namensschilder</t>
  </si>
  <si>
    <t>https://www.igo-werbeartikel.de/give-aways-spiele/lanyards-schluesselbaender/transparentes-einsteckfach/p2144-master?np=yes&amp;gclid=CjwKCAjwlqOXBhBqEiwA-hhitJSsVo9mwIvdWqHrSxihI0PoM8E267PkOJ8U8VyQZMTkNAr6ufbnmxoCeFEQAvD_BwE</t>
  </si>
  <si>
    <t>https://www.promoschluesselbaender.de/#anker-2</t>
  </si>
  <si>
    <t>300 Personen á 15 Euro</t>
  </si>
  <si>
    <t>Druckkosten (Flyer, Plakate, Raumpläne, Namensschilder)</t>
  </si>
  <si>
    <t>Banner</t>
  </si>
  <si>
    <t>10 mal A2, 5 A0</t>
  </si>
  <si>
    <t>Geschäftsbedarf</t>
  </si>
  <si>
    <t>Taschen</t>
  </si>
  <si>
    <t>Verpflegung Referenten</t>
  </si>
  <si>
    <t>150€ Aufwandsentschädigung p.P.</t>
  </si>
  <si>
    <t>wird von der Uni kostenlos gestellt</t>
  </si>
  <si>
    <t>15 ReferentInnen</t>
  </si>
  <si>
    <t>wird von der TK gesponsert</t>
  </si>
  <si>
    <t>Stifte (300 Stk.)</t>
  </si>
  <si>
    <t>3 Nächte</t>
  </si>
  <si>
    <t>Kosten ohne Reisekosten</t>
  </si>
  <si>
    <t>Einnahmen ohne Sponsoring</t>
  </si>
  <si>
    <t>zu beantragende 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</si>
</sst>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0" fillId="2" borderId="0" xfId="0" applyFill="1"/>
    <xf numFmtId="44" fontId="0" fillId="0" borderId="0" xfId="1" applyFont="1"/>
    <xf numFmtId="44" fontId="2" fillId="0" borderId="1" xfId="0" applyNumberFormat="1" applyFont="1" applyBorder="1"/>
    <xf numFmtId="0" fontId="0" fillId="3" borderId="0" xfId="0" applyFill="1"/>
    <xf numFmtId="6" fontId="0" fillId="0" borderId="0" xfId="0" applyNumberFormat="1"/>
    <xf numFmtId="44" fontId="2" fillId="0" borderId="0" xfId="1" applyFont="1"/>
    <xf numFmtId="44" fontId="2" fillId="0" borderId="0" xfId="0" applyNumberFormat="1" applyFont="1"/>
    <xf numFmtId="44" fontId="4" fillId="0" borderId="0" xfId="0" applyNumberFormat="1" applyFont="1"/>
    <xf numFmtId="44" fontId="5" fillId="0" borderId="0" xfId="0" applyNumberFormat="1" applyFont="1"/>
    <xf numFmtId="0" fontId="3" fillId="0" borderId="0" xfId="0" applyFont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AB89E-9FE2-4AFB-A9BF-A2037392EE17}">
  <dimension ref="A1:F40"/>
  <sheetViews>
    <sheetView tabSelected="1" workbookViewId="0">
      <selection activeCell="D39" sqref="D39"/>
    </sheetView>
  </sheetViews>
  <sheetFormatPr baseColWidth="10" defaultRowHeight="15" x14ac:dyDescent="0.25"/>
  <cols>
    <col min="1" max="1" width="48" bestFit="1" customWidth="1"/>
    <col min="2" max="2" width="11.7109375" bestFit="1" customWidth="1"/>
  </cols>
  <sheetData>
    <row r="1" spans="1:5" ht="18.75" x14ac:dyDescent="0.3">
      <c r="A1" s="11" t="s">
        <v>0</v>
      </c>
      <c r="B1" s="11"/>
      <c r="C1" s="11"/>
      <c r="D1" s="11"/>
      <c r="E1" s="11"/>
    </row>
    <row r="3" spans="1:5" x14ac:dyDescent="0.25">
      <c r="A3" s="2" t="s">
        <v>1</v>
      </c>
    </row>
    <row r="4" spans="1:5" x14ac:dyDescent="0.25">
      <c r="A4" t="s">
        <v>2</v>
      </c>
      <c r="B4" s="3">
        <v>5000</v>
      </c>
    </row>
    <row r="5" spans="1:5" x14ac:dyDescent="0.25">
      <c r="A5" t="s">
        <v>3</v>
      </c>
      <c r="B5" s="3">
        <v>500</v>
      </c>
    </row>
    <row r="6" spans="1:5" x14ac:dyDescent="0.25">
      <c r="A6" t="s">
        <v>4</v>
      </c>
      <c r="B6" s="3">
        <f>15*300</f>
        <v>4500</v>
      </c>
      <c r="C6" t="s">
        <v>20</v>
      </c>
    </row>
    <row r="8" spans="1:5" ht="15.75" thickBot="1" x14ac:dyDescent="0.3">
      <c r="A8" t="s">
        <v>5</v>
      </c>
      <c r="B8" s="4">
        <f>SUM(B4:B6)</f>
        <v>10000</v>
      </c>
    </row>
    <row r="9" spans="1:5" ht="15.75" thickTop="1" x14ac:dyDescent="0.25"/>
    <row r="11" spans="1:5" x14ac:dyDescent="0.25">
      <c r="A11" s="5" t="s">
        <v>6</v>
      </c>
      <c r="B11" s="7">
        <f>SUM(B12:B32)</f>
        <v>11135.95</v>
      </c>
    </row>
    <row r="12" spans="1:5" x14ac:dyDescent="0.25">
      <c r="A12" s="1" t="s">
        <v>7</v>
      </c>
    </row>
    <row r="13" spans="1:5" x14ac:dyDescent="0.25">
      <c r="A13" t="s">
        <v>28</v>
      </c>
    </row>
    <row r="14" spans="1:5" x14ac:dyDescent="0.25">
      <c r="B14" s="3"/>
    </row>
    <row r="15" spans="1:5" x14ac:dyDescent="0.25">
      <c r="B15" s="3"/>
    </row>
    <row r="17" spans="1:6" x14ac:dyDescent="0.25">
      <c r="A17" s="1" t="s">
        <v>8</v>
      </c>
    </row>
    <row r="18" spans="1:6" x14ac:dyDescent="0.25">
      <c r="A18" t="s">
        <v>21</v>
      </c>
      <c r="B18" s="3">
        <f>200+50+20</f>
        <v>270</v>
      </c>
      <c r="F18" t="s">
        <v>23</v>
      </c>
    </row>
    <row r="19" spans="1:6" x14ac:dyDescent="0.25">
      <c r="A19" t="s">
        <v>22</v>
      </c>
      <c r="B19" s="3">
        <v>200</v>
      </c>
    </row>
    <row r="20" spans="1:6" x14ac:dyDescent="0.25">
      <c r="A20" t="s">
        <v>9</v>
      </c>
    </row>
    <row r="21" spans="1:6" x14ac:dyDescent="0.25">
      <c r="A21" t="s">
        <v>25</v>
      </c>
      <c r="B21" s="3">
        <f>300*2</f>
        <v>600</v>
      </c>
    </row>
    <row r="22" spans="1:6" x14ac:dyDescent="0.25">
      <c r="A22" t="s">
        <v>16</v>
      </c>
      <c r="B22" s="6">
        <v>400</v>
      </c>
      <c r="C22" t="s">
        <v>15</v>
      </c>
      <c r="D22" t="s">
        <v>19</v>
      </c>
    </row>
    <row r="23" spans="1:6" x14ac:dyDescent="0.25">
      <c r="A23" t="s">
        <v>17</v>
      </c>
      <c r="B23" s="6">
        <v>75.95</v>
      </c>
      <c r="C23" t="s">
        <v>18</v>
      </c>
    </row>
    <row r="24" spans="1:6" x14ac:dyDescent="0.25">
      <c r="A24" t="s">
        <v>31</v>
      </c>
      <c r="B24" s="6">
        <v>150</v>
      </c>
    </row>
    <row r="25" spans="1:6" x14ac:dyDescent="0.25">
      <c r="A25" t="s">
        <v>10</v>
      </c>
      <c r="B25" s="3">
        <v>0</v>
      </c>
      <c r="D25" t="s">
        <v>30</v>
      </c>
    </row>
    <row r="26" spans="1:6" x14ac:dyDescent="0.25">
      <c r="A26" t="s">
        <v>11</v>
      </c>
      <c r="B26" s="3">
        <f>15*150</f>
        <v>2250</v>
      </c>
      <c r="D26" t="s">
        <v>27</v>
      </c>
    </row>
    <row r="27" spans="1:6" x14ac:dyDescent="0.25">
      <c r="A27" t="s">
        <v>12</v>
      </c>
      <c r="B27" s="6">
        <v>300</v>
      </c>
    </row>
    <row r="28" spans="1:6" x14ac:dyDescent="0.25">
      <c r="A28" t="s">
        <v>26</v>
      </c>
      <c r="B28" s="6">
        <v>2000</v>
      </c>
    </row>
    <row r="29" spans="1:6" x14ac:dyDescent="0.25">
      <c r="A29" t="s">
        <v>24</v>
      </c>
      <c r="B29" s="3">
        <v>100</v>
      </c>
    </row>
    <row r="31" spans="1:6" x14ac:dyDescent="0.25">
      <c r="A31" t="s">
        <v>13</v>
      </c>
      <c r="B31" s="3">
        <f>20*100</f>
        <v>2000</v>
      </c>
      <c r="D31" t="s">
        <v>29</v>
      </c>
    </row>
    <row r="32" spans="1:6" x14ac:dyDescent="0.25">
      <c r="A32" t="s">
        <v>14</v>
      </c>
      <c r="B32" s="3">
        <f>(62*15)*3</f>
        <v>2790</v>
      </c>
      <c r="D32" t="s">
        <v>32</v>
      </c>
    </row>
    <row r="36" spans="1:2" x14ac:dyDescent="0.25">
      <c r="A36" s="1" t="s">
        <v>33</v>
      </c>
      <c r="B36" s="9">
        <f>SUM(B18:B30)</f>
        <v>6345.95</v>
      </c>
    </row>
    <row r="37" spans="1:2" x14ac:dyDescent="0.25">
      <c r="A37" s="1" t="s">
        <v>34</v>
      </c>
      <c r="B37" s="10">
        <f>SUM(B5:B6)</f>
        <v>5000</v>
      </c>
    </row>
    <row r="39" spans="1:2" x14ac:dyDescent="0.25">
      <c r="A39" s="1" t="s">
        <v>35</v>
      </c>
      <c r="B39" s="8">
        <f>B36-B37</f>
        <v>1345.9499999999998</v>
      </c>
    </row>
    <row r="40" spans="1:2" x14ac:dyDescent="0.25">
      <c r="B40" s="1"/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Romy Plath</dc:creator>
  <cp:lastModifiedBy>Marvin Schmidt</cp:lastModifiedBy>
  <dcterms:created xsi:type="dcterms:W3CDTF">2022-06-22T20:23:04Z</dcterms:created>
  <dcterms:modified xsi:type="dcterms:W3CDTF">2023-03-12T08:42:05Z</dcterms:modified>
</cp:coreProperties>
</file>